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O:\CEDResearch\McGowen_Innovation_Studies_Lab\IUCRC\PO Local Centers\"/>
    </mc:Choice>
  </mc:AlternateContent>
  <xr:revisionPtr revIDLastSave="0" documentId="13_ncr:1_{D4249367-AC4D-40A1-BF8B-57B93D72576F}" xr6:coauthVersionLast="47" xr6:coauthVersionMax="47" xr10:uidLastSave="{00000000-0000-0000-0000-000000000000}"/>
  <bookViews>
    <workbookView xWindow="-28920" yWindow="-120" windowWidth="29040" windowHeight="15720" tabRatio="601" activeTab="3" xr2:uid="{00000000-000D-0000-FFFF-FFFF00000000}"/>
  </bookViews>
  <sheets>
    <sheet name="   Quant_REPORT   " sheetId="14" r:id="rId1"/>
    <sheet name="Qual_REPORT" sheetId="15" r:id="rId2"/>
    <sheet name="Figures" sheetId="16" r:id="rId3"/>
    <sheet name="       DATA_IN       " sheetId="1" r:id="rId4"/>
    <sheet name="Codebook" sheetId="17" r:id="rId5"/>
  </sheets>
  <definedNames>
    <definedName name="_xlnm.Print_Area" localSheetId="3">'       DATA_IN       '!$H$3:$Z$7</definedName>
    <definedName name="_xlnm.Print_Area" localSheetId="0">'   Quant_REPORT   '!$A$1:$AA$52</definedName>
    <definedName name="_xlnm.Print_Area" localSheetId="2">Figures!$A$1:$J$73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5" l="1"/>
  <c r="B51" i="15"/>
  <c r="B52" i="15"/>
  <c r="B53" i="15"/>
  <c r="B54" i="15"/>
  <c r="B55" i="15"/>
  <c r="B56" i="15"/>
  <c r="B57" i="15"/>
  <c r="B58" i="15"/>
  <c r="B59" i="15"/>
  <c r="B60" i="15"/>
  <c r="B61" i="15"/>
  <c r="B62" i="15"/>
  <c r="B49" i="15"/>
  <c r="B48" i="15"/>
  <c r="B47" i="15"/>
  <c r="B29" i="15"/>
  <c r="B30" i="15"/>
  <c r="B31" i="15"/>
  <c r="B32" i="15"/>
  <c r="B33" i="15"/>
  <c r="B34" i="15"/>
  <c r="B35" i="15"/>
  <c r="B36" i="15"/>
  <c r="B37" i="15"/>
  <c r="B38" i="15"/>
  <c r="B39" i="15"/>
  <c r="B40" i="15"/>
  <c r="B41" i="15"/>
  <c r="B42" i="15"/>
  <c r="B43" i="15"/>
  <c r="B44" i="15"/>
  <c r="B28" i="15"/>
  <c r="B27" i="15"/>
  <c r="B26" i="15"/>
  <c r="B9" i="15"/>
  <c r="B10" i="15"/>
  <c r="B11" i="15"/>
  <c r="B12" i="15"/>
  <c r="B13" i="15"/>
  <c r="B14" i="15"/>
  <c r="B15" i="15"/>
  <c r="B16" i="15"/>
  <c r="B17" i="15"/>
  <c r="B18" i="15"/>
  <c r="B19" i="15"/>
  <c r="B20" i="15"/>
  <c r="B21" i="15"/>
  <c r="B22" i="15"/>
  <c r="B23" i="15"/>
  <c r="B8" i="15"/>
  <c r="B7" i="15"/>
  <c r="B6" i="15"/>
  <c r="B69" i="1"/>
  <c r="N61" i="1"/>
  <c r="O61" i="1"/>
  <c r="P61" i="1"/>
  <c r="Q61" i="1"/>
  <c r="R61" i="1"/>
  <c r="S61" i="1"/>
  <c r="T61" i="1"/>
  <c r="U61" i="1"/>
  <c r="V61" i="1"/>
  <c r="W61" i="1"/>
  <c r="N62" i="1"/>
  <c r="O62" i="1"/>
  <c r="P62" i="1"/>
  <c r="Q62" i="1"/>
  <c r="R62" i="1"/>
  <c r="S62" i="1"/>
  <c r="T62" i="1"/>
  <c r="U62" i="1"/>
  <c r="V62" i="1"/>
  <c r="W62" i="1"/>
  <c r="N63" i="1"/>
  <c r="O63" i="1"/>
  <c r="P63" i="1"/>
  <c r="Q63" i="1"/>
  <c r="R63" i="1"/>
  <c r="S63" i="1"/>
  <c r="T63" i="1"/>
  <c r="U63" i="1"/>
  <c r="V63" i="1"/>
  <c r="W63" i="1"/>
  <c r="N64" i="1"/>
  <c r="O64" i="1"/>
  <c r="P64" i="1"/>
  <c r="Q64" i="1"/>
  <c r="R64" i="1"/>
  <c r="S64" i="1"/>
  <c r="T64" i="1"/>
  <c r="U64" i="1"/>
  <c r="V64" i="1"/>
  <c r="W64" i="1"/>
  <c r="N65" i="1"/>
  <c r="O65" i="1"/>
  <c r="P65" i="1"/>
  <c r="Q65" i="1"/>
  <c r="R65" i="1"/>
  <c r="S65" i="1"/>
  <c r="T65" i="1"/>
  <c r="U65" i="1"/>
  <c r="V65" i="1"/>
  <c r="W65" i="1"/>
  <c r="M65" i="1"/>
  <c r="M64" i="1"/>
  <c r="M63" i="1"/>
  <c r="M62" i="1"/>
  <c r="M61" i="1"/>
  <c r="K61" i="1"/>
  <c r="K62" i="1"/>
  <c r="K63" i="1"/>
  <c r="K64" i="1"/>
  <c r="K65" i="1"/>
  <c r="J65" i="1"/>
  <c r="J64" i="1"/>
  <c r="J63" i="1"/>
  <c r="J62" i="1"/>
  <c r="J61" i="1"/>
  <c r="J60" i="1"/>
  <c r="O58" i="1"/>
  <c r="P58" i="1"/>
  <c r="Q58" i="1"/>
  <c r="R58" i="1"/>
  <c r="S58" i="1"/>
  <c r="T58" i="1"/>
  <c r="U58" i="1"/>
  <c r="V58" i="1"/>
  <c r="W58" i="1"/>
  <c r="O59" i="1"/>
  <c r="P59" i="1"/>
  <c r="Q59" i="1"/>
  <c r="R59" i="1"/>
  <c r="S59" i="1"/>
  <c r="T59" i="1"/>
  <c r="U59" i="1"/>
  <c r="V59" i="1"/>
  <c r="W59" i="1"/>
  <c r="O60" i="1"/>
  <c r="P60" i="1"/>
  <c r="Q60" i="1"/>
  <c r="R60" i="1"/>
  <c r="S60" i="1"/>
  <c r="T60" i="1"/>
  <c r="U60" i="1"/>
  <c r="V60" i="1"/>
  <c r="W60" i="1"/>
  <c r="O57" i="1"/>
  <c r="P57" i="1"/>
  <c r="Q57" i="1"/>
  <c r="R57" i="1"/>
  <c r="S57" i="1"/>
  <c r="T57" i="1"/>
  <c r="U57" i="1"/>
  <c r="V57" i="1"/>
  <c r="W57" i="1"/>
  <c r="W55" i="1"/>
  <c r="V55" i="1"/>
  <c r="U55" i="1"/>
  <c r="T55" i="1"/>
  <c r="S55" i="1"/>
  <c r="R55" i="1"/>
  <c r="Q55" i="1"/>
  <c r="P55" i="1"/>
  <c r="O55" i="1"/>
  <c r="N55" i="1"/>
  <c r="M55" i="1"/>
  <c r="K55" i="1"/>
  <c r="J55" i="1"/>
  <c r="J56" i="1"/>
  <c r="C12" i="14" s="1"/>
  <c r="A3" i="15"/>
  <c r="Y50" i="14"/>
  <c r="Y49" i="14"/>
  <c r="Y48" i="14"/>
  <c r="Y47" i="14"/>
  <c r="Y46" i="14"/>
  <c r="Y45" i="14"/>
  <c r="Y44" i="14"/>
  <c r="Y43" i="14"/>
  <c r="Y42" i="14"/>
  <c r="X50" i="14"/>
  <c r="X49" i="14"/>
  <c r="X48" i="14"/>
  <c r="X47" i="14"/>
  <c r="X46" i="14"/>
  <c r="X45" i="14"/>
  <c r="X44" i="14"/>
  <c r="X43" i="14"/>
  <c r="X42" i="14"/>
  <c r="Q50" i="14"/>
  <c r="Q49" i="14"/>
  <c r="Q48" i="14"/>
  <c r="Q47" i="14"/>
  <c r="Q46" i="14"/>
  <c r="Q45" i="14"/>
  <c r="Q44" i="14"/>
  <c r="Q43" i="14"/>
  <c r="Q42" i="14"/>
  <c r="O50" i="14"/>
  <c r="O49" i="14"/>
  <c r="O48" i="14"/>
  <c r="O47" i="14"/>
  <c r="O46" i="14"/>
  <c r="O45" i="14"/>
  <c r="O44" i="14"/>
  <c r="O43" i="14"/>
  <c r="O42" i="14"/>
  <c r="O68" i="1"/>
  <c r="P68" i="1"/>
  <c r="Q68" i="1"/>
  <c r="R68" i="1"/>
  <c r="S68" i="1"/>
  <c r="T68" i="1"/>
  <c r="U68" i="1"/>
  <c r="V68" i="1"/>
  <c r="W68" i="1"/>
  <c r="A2" i="15"/>
  <c r="A1" i="15"/>
  <c r="O56" i="1"/>
  <c r="G42" i="14" s="1"/>
  <c r="P56" i="1"/>
  <c r="G43" i="14" s="1"/>
  <c r="Q56" i="1"/>
  <c r="G44" i="14" s="1"/>
  <c r="R56" i="1"/>
  <c r="S56" i="1"/>
  <c r="G46" i="14" s="1"/>
  <c r="T56" i="1"/>
  <c r="G47" i="14" s="1"/>
  <c r="U56" i="1"/>
  <c r="G48" i="14" s="1"/>
  <c r="V56" i="1"/>
  <c r="W56" i="1"/>
  <c r="G50" i="14" s="1"/>
  <c r="M66" i="1"/>
  <c r="W24" i="14" s="1"/>
  <c r="M60" i="1"/>
  <c r="S24" i="14" s="1"/>
  <c r="M59" i="1"/>
  <c r="O24" i="14" s="1"/>
  <c r="M58" i="1"/>
  <c r="K24" i="14" s="1"/>
  <c r="M57" i="1"/>
  <c r="G24" i="14" s="1"/>
  <c r="M56" i="1"/>
  <c r="C24" i="14" s="1"/>
  <c r="Y12" i="14"/>
  <c r="Z12" i="14"/>
  <c r="Z34" i="14"/>
  <c r="Y34" i="14"/>
  <c r="X34" i="14"/>
  <c r="Z24" i="14"/>
  <c r="Y24" i="14"/>
  <c r="X24" i="14"/>
  <c r="Z14" i="14"/>
  <c r="Y14" i="14"/>
  <c r="X14" i="14"/>
  <c r="X12" i="14"/>
  <c r="N60" i="1"/>
  <c r="S34" i="14" s="1"/>
  <c r="N59" i="1"/>
  <c r="O34" i="14" s="1"/>
  <c r="N58" i="1"/>
  <c r="K34" i="14" s="1"/>
  <c r="N57" i="1"/>
  <c r="G34" i="14" s="1"/>
  <c r="N56" i="1"/>
  <c r="C34" i="14" s="1"/>
  <c r="K60" i="1"/>
  <c r="S14" i="14" s="1"/>
  <c r="K59" i="1"/>
  <c r="O14" i="14" s="1"/>
  <c r="K58" i="1"/>
  <c r="K14" i="14" s="1"/>
  <c r="K57" i="1"/>
  <c r="G14" i="14" s="1"/>
  <c r="K56" i="1"/>
  <c r="C14" i="14" s="1"/>
  <c r="S12" i="14"/>
  <c r="J59" i="1"/>
  <c r="O12" i="14" s="1"/>
  <c r="J58" i="1"/>
  <c r="K12" i="14" s="1"/>
  <c r="J57" i="1"/>
  <c r="G12" i="14" s="1"/>
  <c r="J66" i="1"/>
  <c r="W12" i="14" s="1"/>
  <c r="K66" i="1"/>
  <c r="W14" i="14" s="1"/>
  <c r="N66" i="1"/>
  <c r="W34" i="14" s="1"/>
  <c r="N68" i="1"/>
  <c r="M68" i="1"/>
  <c r="K68" i="1"/>
  <c r="J68" i="1"/>
  <c r="X51" i="14" l="1"/>
  <c r="Y51" i="14"/>
  <c r="M70" i="1"/>
  <c r="I12" i="14"/>
  <c r="U70" i="1"/>
  <c r="V70" i="1"/>
  <c r="W70" i="1"/>
  <c r="K70" i="1"/>
  <c r="N70" i="1"/>
  <c r="R70" i="1"/>
  <c r="T70" i="1"/>
  <c r="P70" i="1"/>
  <c r="O69" i="1"/>
  <c r="Q14" i="14"/>
  <c r="Q24" i="14"/>
  <c r="M34" i="14"/>
  <c r="E24" i="14"/>
  <c r="J70" i="1"/>
  <c r="O70" i="1"/>
  <c r="S70" i="1"/>
  <c r="Q70" i="1"/>
  <c r="U12" i="14"/>
  <c r="Q51" i="14"/>
  <c r="O51" i="14"/>
  <c r="I43" i="14"/>
  <c r="I45" i="14"/>
  <c r="I44" i="14"/>
  <c r="I49" i="14"/>
  <c r="T69" i="1"/>
  <c r="N69" i="1"/>
  <c r="I46" i="14"/>
  <c r="P69" i="1"/>
  <c r="K69" i="1"/>
  <c r="I48" i="14"/>
  <c r="I50" i="14"/>
  <c r="I42" i="14"/>
  <c r="W69" i="1"/>
  <c r="Q69" i="1"/>
  <c r="U24" i="14"/>
  <c r="I14" i="14"/>
  <c r="U14" i="14"/>
  <c r="E34" i="14"/>
  <c r="I34" i="14"/>
  <c r="Q34" i="14"/>
  <c r="I24" i="14"/>
  <c r="M14" i="14"/>
  <c r="E12" i="14"/>
  <c r="M12" i="14"/>
  <c r="E14" i="14"/>
  <c r="M24" i="14"/>
  <c r="U34" i="14"/>
  <c r="Q12" i="14"/>
  <c r="J69" i="1"/>
  <c r="M69" i="1"/>
  <c r="G45" i="14"/>
  <c r="V69" i="1"/>
  <c r="S69" i="1"/>
  <c r="U69" i="1"/>
  <c r="G49" i="14"/>
  <c r="I47" i="14"/>
  <c r="R69" i="1"/>
  <c r="G51" i="14" l="1"/>
  <c r="I51" i="14"/>
</calcChain>
</file>

<file path=xl/sharedStrings.xml><?xml version="1.0" encoding="utf-8"?>
<sst xmlns="http://schemas.openxmlformats.org/spreadsheetml/2006/main" count="358" uniqueCount="214">
  <si>
    <t>%</t>
  </si>
  <si>
    <t>INDIVIDUAL FREQUENCIES</t>
  </si>
  <si>
    <t>N</t>
  </si>
  <si>
    <t>THIS CENTER</t>
  </si>
  <si>
    <t>MEAN</t>
  </si>
  <si>
    <t>Current</t>
  </si>
  <si>
    <t>Year</t>
  </si>
  <si>
    <t>Previous</t>
  </si>
  <si>
    <t>NATIONAL</t>
  </si>
  <si>
    <t>missing cases</t>
  </si>
  <si>
    <t>total(count)</t>
  </si>
  <si>
    <t>S.D.</t>
  </si>
  <si>
    <t>Not Satisfied</t>
  </si>
  <si>
    <t>Slightly Satisfied</t>
  </si>
  <si>
    <t>Somewhat Satisfied</t>
  </si>
  <si>
    <t>Quite Satisfied</t>
  </si>
  <si>
    <t>Very Satisfied</t>
  </si>
  <si>
    <t>MEANS</t>
  </si>
  <si>
    <t>is total # of respondents</t>
  </si>
  <si>
    <t xml:space="preserve">5) </t>
  </si>
  <si>
    <t>FACULTY DATA ENTRY SHEET</t>
  </si>
  <si>
    <t>Faculty id 14</t>
  </si>
  <si>
    <t>Faculty id 15</t>
  </si>
  <si>
    <t>Faculty id 16</t>
  </si>
  <si>
    <t>Faculty id 17</t>
  </si>
  <si>
    <t>Faculty id 18</t>
  </si>
  <si>
    <t>Faculty id 19</t>
  </si>
  <si>
    <t>Faculty id 20</t>
  </si>
  <si>
    <t>Individual Frequencies Calculation Sheet</t>
  </si>
  <si>
    <t>Missing Cases Sheet</t>
  </si>
  <si>
    <t>The possible range of</t>
  </si>
  <si>
    <t>valid values for specified</t>
  </si>
  <si>
    <t>survey items corresponds</t>
  </si>
  <si>
    <t>to the ranges listed in</t>
  </si>
  <si>
    <t>is represented by the</t>
  </si>
  <si>
    <t>color-coding for each</t>
  </si>
  <si>
    <t>item.</t>
  </si>
  <si>
    <t>Faculty id 13</t>
  </si>
  <si>
    <t>Faculty id 9</t>
  </si>
  <si>
    <t>Faculty id 10</t>
  </si>
  <si>
    <t>Faculty id 11</t>
  </si>
  <si>
    <t>Faculty id 12</t>
  </si>
  <si>
    <t>Faculty id 1</t>
  </si>
  <si>
    <t>Faculty id 2</t>
  </si>
  <si>
    <t>Faculty id 3</t>
  </si>
  <si>
    <t>Faculty id 4</t>
  </si>
  <si>
    <t>Faculty id 5</t>
  </si>
  <si>
    <t>Faculty id 6</t>
  </si>
  <si>
    <t>Faculty id 7</t>
  </si>
  <si>
    <t>Faculty id 8</t>
  </si>
  <si>
    <t>the purple "range" box, and</t>
  </si>
  <si>
    <t>Red Cells indicate a wrong</t>
  </si>
  <si>
    <t>value for that question.</t>
  </si>
  <si>
    <t>6)</t>
  </si>
  <si>
    <t>2) During the past year, how satisfied were you with the following:</t>
  </si>
  <si>
    <t>my professional goals</t>
  </si>
  <si>
    <t>Which option best expresses your current intentions?</t>
  </si>
  <si>
    <t xml:space="preserve">Next year I will submit my best research </t>
  </si>
  <si>
    <t>ideas in a center funded proposal</t>
  </si>
  <si>
    <t>During the past year, how satisfied were you with center administrative operations?</t>
  </si>
  <si>
    <t>Definitely Not</t>
  </si>
  <si>
    <t>National SD</t>
  </si>
  <si>
    <t>Probably Not</t>
  </si>
  <si>
    <t>Uncertain</t>
  </si>
  <si>
    <t>Probably Yes</t>
  </si>
  <si>
    <t>Definitely Yes</t>
  </si>
  <si>
    <t>3)  How can the center improve its research program? What features of the center’s research program do you definitely want to see continued into the future?</t>
  </si>
  <si>
    <t>Q7a_1</t>
  </si>
  <si>
    <t>Q7a_2</t>
  </si>
  <si>
    <t>Q7a_3</t>
  </si>
  <si>
    <t>Q7a_4</t>
  </si>
  <si>
    <t>Q7a_5</t>
  </si>
  <si>
    <t>Q7a_6</t>
  </si>
  <si>
    <t>Q7a_7</t>
  </si>
  <si>
    <t>Q7a_8</t>
  </si>
  <si>
    <t>Q7a_9</t>
  </si>
  <si>
    <t>Planning &amp; development of research program</t>
  </si>
  <si>
    <t>c. Management of projects</t>
  </si>
  <si>
    <t>a. Communication</t>
  </si>
  <si>
    <t>b. Planning &amp; development of research program</t>
  </si>
  <si>
    <t>d. Project selection</t>
  </si>
  <si>
    <t>e. Proposals &amp; publications</t>
  </si>
  <si>
    <t>f. Technology transfer</t>
  </si>
  <si>
    <t>g. Intellectual property</t>
  </si>
  <si>
    <t>h. Fundraising</t>
  </si>
  <si>
    <t>i. Other</t>
  </si>
  <si>
    <t>Q7b</t>
  </si>
  <si>
    <t>How improve</t>
  </si>
  <si>
    <t>Q7c</t>
  </si>
  <si>
    <t>pleased</t>
  </si>
  <si>
    <t>improve research</t>
  </si>
  <si>
    <t>SurveyID</t>
  </si>
  <si>
    <t>CenterID</t>
  </si>
  <si>
    <t>Q2a</t>
  </si>
  <si>
    <t>Q2b</t>
  </si>
  <si>
    <t>Q3</t>
  </si>
  <si>
    <t>Q5</t>
  </si>
  <si>
    <t>Q6</t>
  </si>
  <si>
    <t>Table 4: AREAS FOR IMPROVEMENT</t>
  </si>
  <si>
    <t>7) How can your center improve its administration and operations? Please mark areas that need improvement.</t>
  </si>
  <si>
    <t>Quality of the center supported research program</t>
  </si>
  <si>
    <t xml:space="preserve">Relevance of the center’s research program to </t>
  </si>
  <si>
    <t>a.</t>
  </si>
  <si>
    <t>b.</t>
  </si>
  <si>
    <t>c.</t>
  </si>
  <si>
    <t>d.</t>
  </si>
  <si>
    <t>e.</t>
  </si>
  <si>
    <t>f.</t>
  </si>
  <si>
    <t>g.</t>
  </si>
  <si>
    <t>h.</t>
  </si>
  <si>
    <t>i.</t>
  </si>
  <si>
    <t>Communication</t>
  </si>
  <si>
    <t>Management of projects</t>
  </si>
  <si>
    <t>Project selection</t>
  </si>
  <si>
    <t>Proposals &amp; publications</t>
  </si>
  <si>
    <t>Technology transfer</t>
  </si>
  <si>
    <t>Intellectual property</t>
  </si>
  <si>
    <t>Fundraising</t>
  </si>
  <si>
    <t>Other</t>
  </si>
  <si>
    <t>Current Year</t>
  </si>
  <si>
    <t>Previous Year</t>
  </si>
  <si>
    <t>Individual Frequencies</t>
  </si>
  <si>
    <t>Total</t>
  </si>
  <si>
    <t>Other-Text</t>
  </si>
  <si>
    <t>Q7a_9text</t>
  </si>
  <si>
    <t>Previous Year N</t>
  </si>
  <si>
    <t>Previous Year %</t>
  </si>
  <si>
    <t>National N</t>
  </si>
  <si>
    <t>National %</t>
  </si>
  <si>
    <t>7c) Are there any features of the administration and operations you are particularly pleased with?</t>
  </si>
  <si>
    <t xml:space="preserve">7b) How can the center improve its administration and operations program? </t>
  </si>
  <si>
    <t>Research Quality</t>
  </si>
  <si>
    <t>Research Relevance</t>
  </si>
  <si>
    <t>Current Year Mean</t>
  </si>
  <si>
    <t>Previous Year Mean</t>
  </si>
  <si>
    <t>National Mean</t>
  </si>
  <si>
    <t>Commitment</t>
  </si>
  <si>
    <t>Center Administration</t>
  </si>
  <si>
    <t>Table 2: COMMITMENT</t>
  </si>
  <si>
    <t>Table 3: CENTER ADMINISTRATION</t>
  </si>
  <si>
    <t>Table 1: CENTER RESEARCH</t>
  </si>
  <si>
    <t>copy and paste values for previous year means, Ns and %s. Pull national means, SDs, and %s from annual report</t>
  </si>
  <si>
    <t>Q7a_9_TEXT</t>
  </si>
  <si>
    <t>How can the area(s) be improved? Please identify by letter if listed above, and comment.</t>
  </si>
  <si>
    <t>Center ID</t>
  </si>
  <si>
    <t>NCSU assigned center ID number</t>
  </si>
  <si>
    <t>Numeric, 1-3 digits</t>
  </si>
  <si>
    <t>Survey ID</t>
  </si>
  <si>
    <t>Evaluator assigned respondent ID number</t>
  </si>
  <si>
    <t>Numeric</t>
  </si>
  <si>
    <t>Q2aL, Q1aS</t>
  </si>
  <si>
    <r>
      <t xml:space="preserve">During the past year, how satisfied were you with the following: </t>
    </r>
    <r>
      <rPr>
        <b/>
        <sz val="11"/>
        <color theme="1"/>
        <rFont val="Calibri"/>
        <family val="2"/>
        <scheme val="minor"/>
      </rPr>
      <t>Quality of the center supported research 
program</t>
    </r>
  </si>
  <si>
    <t>Q2bL, Q1bS</t>
  </si>
  <si>
    <r>
      <t xml:space="preserve">During the past year, how satisfied were you with the following: </t>
    </r>
    <r>
      <rPr>
        <b/>
        <sz val="11"/>
        <color theme="1"/>
        <rFont val="Calibri"/>
        <family val="2"/>
        <scheme val="minor"/>
      </rPr>
      <t>Relevance of the center’s research 
program to my professional goals</t>
    </r>
  </si>
  <si>
    <t>Q3L, Q2S</t>
  </si>
  <si>
    <t xml:space="preserve">How can the center improve its research program? What features of the center’s research program do you definitely want to see continued into the future? </t>
  </si>
  <si>
    <t>open-ended text; 1=comment, 0=no comment</t>
  </si>
  <si>
    <t>Q5L, Q3S</t>
  </si>
  <si>
    <t>Which option best expresses your current intentions? Next year I will submit my best research ideas in a center funded proposal.</t>
  </si>
  <si>
    <t>Q6L, Q4S</t>
  </si>
  <si>
    <r>
      <t xml:space="preserve">How can the center improve its administration and operations? Please mark areas that need improvement. -- </t>
    </r>
    <r>
      <rPr>
        <b/>
        <sz val="10"/>
        <rFont val="Arial"/>
        <family val="2"/>
      </rPr>
      <t>a. Communication</t>
    </r>
  </si>
  <si>
    <t>1 = selected</t>
  </si>
  <si>
    <r>
      <t xml:space="preserve">How can the center improve its administration and operations? Please mark areas that need improvement. -- </t>
    </r>
    <r>
      <rPr>
        <b/>
        <sz val="10"/>
        <rFont val="Arial"/>
        <family val="2"/>
      </rPr>
      <t>b. Planning &amp; development of research program</t>
    </r>
  </si>
  <si>
    <r>
      <t xml:space="preserve">How can the center improve its administration and operations? Please mark areas that need improvement. -- </t>
    </r>
    <r>
      <rPr>
        <b/>
        <sz val="10"/>
        <rFont val="Arial"/>
        <family val="2"/>
      </rPr>
      <t>c. Management of projects</t>
    </r>
  </si>
  <si>
    <r>
      <t xml:space="preserve">How can the center improve its administration and operations? Please mark areas that need improvement. -- </t>
    </r>
    <r>
      <rPr>
        <b/>
        <sz val="10"/>
        <rFont val="Arial"/>
        <family val="2"/>
      </rPr>
      <t>d. Project selection</t>
    </r>
  </si>
  <si>
    <r>
      <t xml:space="preserve">How can the center improve its administration and operations? Please mark areas that need improvement. -- </t>
    </r>
    <r>
      <rPr>
        <b/>
        <sz val="10"/>
        <rFont val="Arial"/>
        <family val="2"/>
      </rPr>
      <t>e. Proposals &amp; publications</t>
    </r>
  </si>
  <si>
    <r>
      <t xml:space="preserve">How can the center improve its administration and operations? Please mark areas that need improvement. -- </t>
    </r>
    <r>
      <rPr>
        <b/>
        <sz val="10"/>
        <rFont val="Arial"/>
        <family val="2"/>
      </rPr>
      <t>f. Technology transfer</t>
    </r>
  </si>
  <si>
    <r>
      <t>How can the center improve its administration and operations? Please mark areas that need improvement. --</t>
    </r>
    <r>
      <rPr>
        <b/>
        <sz val="10"/>
        <rFont val="Arial"/>
        <family val="2"/>
      </rPr>
      <t xml:space="preserve"> g. Intellectual property</t>
    </r>
  </si>
  <si>
    <r>
      <t xml:space="preserve">How can the center improve its administration and operations? Please mark areas that need improvement. -- </t>
    </r>
    <r>
      <rPr>
        <b/>
        <sz val="10"/>
        <rFont val="Arial"/>
        <family val="2"/>
      </rPr>
      <t>h. Fundraising</t>
    </r>
  </si>
  <si>
    <r>
      <t xml:space="preserve">How can the center improve its administration and operations? Please mark areas that need improvement. -- </t>
    </r>
    <r>
      <rPr>
        <b/>
        <sz val="10"/>
        <rFont val="Arial"/>
        <family val="2"/>
      </rPr>
      <t>i. Other</t>
    </r>
  </si>
  <si>
    <r>
      <t xml:space="preserve">How can the center improve its administration and operations? Please mark areas that need improvement. -- </t>
    </r>
    <r>
      <rPr>
        <b/>
        <sz val="10"/>
        <rFont val="Arial"/>
        <family val="2"/>
      </rPr>
      <t>other text</t>
    </r>
  </si>
  <si>
    <t>Are there any features of the administration and operations you are particularly pleased with?  Please identify by letter if listed above, and comment.</t>
  </si>
  <si>
    <t>Faculty id 21</t>
  </si>
  <si>
    <t>Faculty id 22</t>
  </si>
  <si>
    <t>Faculty id 23</t>
  </si>
  <si>
    <t>Faculty id 24</t>
  </si>
  <si>
    <t>Faculty id 25</t>
  </si>
  <si>
    <t>Faculty id 26</t>
  </si>
  <si>
    <t>Faculty id 27</t>
  </si>
  <si>
    <t>Faculty id 28</t>
  </si>
  <si>
    <t>Faculty id 29</t>
  </si>
  <si>
    <t>Faculty id 30</t>
  </si>
  <si>
    <t>Faculty id 31</t>
  </si>
  <si>
    <t>Faculty id 32</t>
  </si>
  <si>
    <t>Faculty id 33</t>
  </si>
  <si>
    <t>Faculty id 34</t>
  </si>
  <si>
    <t>Faculty id 35</t>
  </si>
  <si>
    <t>Faculty id 36</t>
  </si>
  <si>
    <t>Faculty id 37</t>
  </si>
  <si>
    <t>Faculty id 38</t>
  </si>
  <si>
    <t>Faculty id 39</t>
  </si>
  <si>
    <t>Faculty id 40</t>
  </si>
  <si>
    <t>Faculty id 41</t>
  </si>
  <si>
    <t>Faculty id 42</t>
  </si>
  <si>
    <t>Faculty id 43</t>
  </si>
  <si>
    <t>Faculty id 44</t>
  </si>
  <si>
    <t>Faculty id 45</t>
  </si>
  <si>
    <t>Faculty id 46</t>
  </si>
  <si>
    <t>Faculty id 47</t>
  </si>
  <si>
    <t>Faculty id 48</t>
  </si>
  <si>
    <t>Faculty id 49</t>
  </si>
  <si>
    <t>Faculty id 50</t>
  </si>
  <si>
    <t>-</t>
  </si>
  <si>
    <t>Variable Name</t>
  </si>
  <si>
    <t>Question</t>
  </si>
  <si>
    <t>Response Coding</t>
  </si>
  <si>
    <t>mis-keyed</t>
  </si>
  <si>
    <t>Comparative Norms Sheet</t>
  </si>
  <si>
    <t>Likert; 1=not satisfied, 2=slightly satisfied, 3=somewhat satisfied, 4=quite satisfied, 5 = very satisfied</t>
  </si>
  <si>
    <t>Likert; 1=Definitely not, 2=Probably not, 3=Uncertain, 4=Probably yes, 5=Definitely yes</t>
  </si>
  <si>
    <t>CENTER NAME</t>
  </si>
  <si>
    <t>Respondents: Feedback Provided by X of X Researchers Contacted</t>
  </si>
  <si>
    <t>FY2025 Faculty and Research Scientist Process/Outcome Questionnaire</t>
  </si>
  <si>
    <t>Paste faculty data into the FACULTY DATA ENTRY SHEET to the right. 
Be sure to enter a SurveyID for each respondent to ensure all formulas work correctly
Enter your center's previous year stats in the COMPARATIVE NORMS SHEET at the bottom of this page. 
The template is pre-populated with national norms from FY2024 (the most recently available data).
Be sure to update the Center name and response rate on the Quant report tab. 
Be sure to check for and delete blanks on the Qual report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</si>
</sst>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
    <numFmt numFmtId="167" formatCode="0.0"/>
    <numFmt numFmtId="168" formatCode="0.0%"/>
  </numFmts>
  <fonts count="32" x14ac:knownFonts="1">
    <font>
      <sz val="10"/>
      <name val="Arial"/>
    </font>
    <font>
      <sz val="11"/>
      <color theme="1"/>
      <name val="Calibri"/>
      <family val="2"/>
      <scheme val="minor"/>
    </font>
    <font>
      <sz val="11"/>
      <color theme="1"/>
      <name val="Calibri"/>
      <family val="2"/>
      <scheme val="minor"/>
    </font>
    <font>
      <b/>
      <sz val="7"/>
      <name val="Arial"/>
      <family val="2"/>
    </font>
    <font>
      <b/>
      <sz val="8"/>
      <name val="Arial"/>
      <family val="2"/>
    </font>
    <font>
      <b/>
      <sz val="10"/>
      <name val="Arial"/>
      <family val="2"/>
    </font>
    <font>
      <b/>
      <sz val="11"/>
      <color indexed="39"/>
      <name val="Arial"/>
      <family val="2"/>
    </font>
    <font>
      <b/>
      <sz val="10"/>
      <color indexed="39"/>
      <name val="Arial"/>
      <family val="2"/>
    </font>
    <font>
      <sz val="10"/>
      <name val="Arial"/>
      <family val="2"/>
    </font>
    <font>
      <b/>
      <sz val="26"/>
      <color indexed="39"/>
      <name val="Arial"/>
      <family val="2"/>
    </font>
    <font>
      <sz val="10"/>
      <color indexed="39"/>
      <name val="Arial"/>
      <family val="2"/>
    </font>
    <font>
      <sz val="10"/>
      <name val="Arial"/>
      <family val="2"/>
    </font>
    <font>
      <sz val="10"/>
      <name val="Calibri"/>
      <family val="2"/>
      <scheme val="minor"/>
    </font>
    <font>
      <b/>
      <sz val="12"/>
      <name val="Calibri"/>
      <family val="2"/>
      <scheme val="minor"/>
    </font>
    <font>
      <sz val="8"/>
      <name val="Calibri"/>
      <family val="2"/>
      <scheme val="minor"/>
    </font>
    <font>
      <b/>
      <u/>
      <sz val="10"/>
      <name val="Calibri"/>
      <family val="2"/>
      <scheme val="minor"/>
    </font>
    <font>
      <b/>
      <sz val="10"/>
      <name val="Calibri"/>
      <family val="2"/>
      <scheme val="minor"/>
    </font>
    <font>
      <b/>
      <sz val="9"/>
      <name val="Calibri"/>
      <family val="2"/>
      <scheme val="minor"/>
    </font>
    <font>
      <sz val="9"/>
      <name val="Calibri"/>
      <family val="2"/>
      <scheme val="minor"/>
    </font>
    <font>
      <sz val="7"/>
      <name val="Calibri"/>
      <family val="2"/>
      <scheme val="minor"/>
    </font>
    <font>
      <b/>
      <i/>
      <sz val="10"/>
      <name val="Calibri"/>
      <family val="2"/>
      <scheme val="minor"/>
    </font>
    <font>
      <sz val="6"/>
      <name val="Calibri"/>
      <family val="2"/>
      <scheme val="minor"/>
    </font>
    <font>
      <b/>
      <u/>
      <sz val="8"/>
      <name val="Calibri"/>
      <family val="2"/>
      <scheme val="minor"/>
    </font>
    <font>
      <sz val="12"/>
      <name val="Calibri"/>
      <family val="2"/>
      <scheme val="minor"/>
    </font>
    <font>
      <b/>
      <sz val="8"/>
      <color rgb="FFFF0000"/>
      <name val="Arial"/>
      <family val="2"/>
    </font>
    <font>
      <b/>
      <sz val="13"/>
      <color rgb="FFFF0000"/>
      <name val="Arial"/>
      <family val="2"/>
    </font>
    <font>
      <b/>
      <sz val="11"/>
      <color theme="1"/>
      <name val="Calibri"/>
      <family val="2"/>
      <scheme val="minor"/>
    </font>
    <font>
      <sz val="10"/>
      <color indexed="8"/>
      <name val="Arial"/>
      <family val="2"/>
    </font>
    <font>
      <sz val="11"/>
      <color indexed="8"/>
      <name val="Calibri"/>
      <family val="2"/>
      <scheme val="minor"/>
    </font>
    <font>
      <b/>
      <sz val="12"/>
      <color rgb="FFFF0000"/>
      <name val="Arial"/>
      <family val="2"/>
    </font>
    <font>
      <b/>
      <sz val="10"/>
      <color rgb="FFFFFF00"/>
      <name val="Arial"/>
      <family val="2"/>
    </font>
    <font>
      <b/>
      <sz val="11"/>
      <color indexed="8"/>
      <name val="Calibri"/>
      <family val="2"/>
      <scheme val="minor"/>
    </font>
  </fonts>
  <fills count="16">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10"/>
        <bgColor indexed="64"/>
      </patternFill>
    </fill>
    <fill>
      <patternFill patternType="solid">
        <fgColor indexed="35"/>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7030A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99"/>
        <bgColor indexed="64"/>
      </patternFill>
    </fill>
    <fill>
      <patternFill patternType="solid">
        <fgColor rgb="FF00B0F0"/>
        <bgColor indexed="64"/>
      </patternFill>
    </fill>
  </fills>
  <borders count="23">
    <border>
      <left/>
      <right/>
      <top/>
      <bottom/>
      <diagonal/>
    </border>
    <border>
      <left/>
      <right/>
      <top style="mediumDashDot">
        <color indexed="64"/>
      </top>
      <bottom style="mediumDashDot">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double">
        <color indexed="64"/>
      </left>
      <right/>
      <top/>
      <bottom/>
      <diagonal/>
    </border>
    <border>
      <left/>
      <right style="thin">
        <color indexed="64"/>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1" fillId="0" borderId="0" applyFont="0" applyFill="0" applyBorder="0" applyAlignment="0" applyProtection="0"/>
    <xf numFmtId="0" fontId="27" fillId="0" borderId="0"/>
    <xf numFmtId="0" fontId="2" fillId="0" borderId="0"/>
  </cellStyleXfs>
  <cellXfs count="173">
    <xf numFmtId="0" fontId="0" fillId="0" borderId="0" xfId="0"/>
    <xf numFmtId="164"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0" fontId="0" fillId="0" borderId="0" xfId="0" applyAlignment="1">
      <alignment horizontal="left"/>
    </xf>
    <xf numFmtId="0" fontId="4" fillId="3" borderId="0" xfId="0" applyFont="1" applyFill="1" applyAlignment="1">
      <alignment horizontal="center" textRotation="180"/>
    </xf>
    <xf numFmtId="0" fontId="0" fillId="4" borderId="1" xfId="0" applyFill="1" applyBorder="1" applyAlignment="1">
      <alignment horizontal="center"/>
    </xf>
    <xf numFmtId="0" fontId="0" fillId="3" borderId="0" xfId="0" applyFill="1" applyAlignment="1">
      <alignment horizontal="center"/>
    </xf>
    <xf numFmtId="0" fontId="5" fillId="5" borderId="0" xfId="0" applyFont="1" applyFill="1" applyAlignment="1">
      <alignment horizontal="center"/>
    </xf>
    <xf numFmtId="0" fontId="0" fillId="5" borderId="0" xfId="0" applyFill="1" applyAlignment="1">
      <alignment horizontal="center"/>
    </xf>
    <xf numFmtId="0" fontId="7"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4" fillId="3" borderId="6" xfId="0" applyFont="1" applyFill="1" applyBorder="1" applyAlignment="1">
      <alignment horizontal="center" textRotation="180"/>
    </xf>
    <xf numFmtId="0" fontId="4" fillId="0" borderId="0" xfId="0" applyFont="1" applyAlignment="1">
      <alignment horizontal="right" textRotation="180"/>
    </xf>
    <xf numFmtId="0" fontId="4" fillId="0" borderId="0" xfId="0" applyFont="1" applyAlignment="1">
      <alignment horizontal="center" textRotation="180"/>
    </xf>
    <xf numFmtId="164" fontId="5" fillId="3" borderId="0" xfId="0" applyNumberFormat="1" applyFont="1" applyFill="1" applyAlignment="1">
      <alignment horizontal="left"/>
    </xf>
    <xf numFmtId="0" fontId="10" fillId="5" borderId="8" xfId="0" applyFont="1" applyFill="1" applyBorder="1" applyAlignment="1">
      <alignment horizontal="center"/>
    </xf>
    <xf numFmtId="0" fontId="10" fillId="5" borderId="0" xfId="0" applyFont="1" applyFill="1" applyAlignment="1">
      <alignment horizontal="left"/>
    </xf>
    <xf numFmtId="2" fontId="0" fillId="0" borderId="0" xfId="0" applyNumberFormat="1" applyAlignment="1">
      <alignment horizontal="center"/>
    </xf>
    <xf numFmtId="0" fontId="0" fillId="6" borderId="1" xfId="0" applyFill="1" applyBorder="1" applyAlignment="1">
      <alignment horizontal="center"/>
    </xf>
    <xf numFmtId="1" fontId="0" fillId="6" borderId="0" xfId="0" applyNumberFormat="1" applyFill="1" applyAlignment="1">
      <alignment horizontal="center"/>
    </xf>
    <xf numFmtId="0" fontId="10" fillId="5" borderId="0" xfId="0" applyFont="1" applyFill="1" applyAlignment="1">
      <alignment horizontal="center"/>
    </xf>
    <xf numFmtId="0" fontId="12" fillId="0" borderId="0" xfId="0" applyFont="1"/>
    <xf numFmtId="0" fontId="12" fillId="0" borderId="7" xfId="0" applyFont="1" applyBorder="1"/>
    <xf numFmtId="0" fontId="12" fillId="0" borderId="10" xfId="0" applyFont="1" applyBorder="1"/>
    <xf numFmtId="0" fontId="12" fillId="0" borderId="11" xfId="0" applyFont="1" applyBorder="1"/>
    <xf numFmtId="0" fontId="14" fillId="0" borderId="12" xfId="0" applyFont="1" applyBorder="1"/>
    <xf numFmtId="0" fontId="16" fillId="0" borderId="13" xfId="0" applyFont="1" applyBorder="1"/>
    <xf numFmtId="0" fontId="15" fillId="0" borderId="14" xfId="0" applyFont="1" applyBorder="1" applyAlignment="1">
      <alignment horizontal="center"/>
    </xf>
    <xf numFmtId="0" fontId="15" fillId="0" borderId="15" xfId="0" applyFont="1" applyBorder="1" applyAlignment="1">
      <alignment horizontal="center"/>
    </xf>
    <xf numFmtId="0" fontId="15" fillId="0" borderId="7" xfId="0" applyFont="1" applyBorder="1" applyAlignment="1">
      <alignment horizontal="center"/>
    </xf>
    <xf numFmtId="0" fontId="17" fillId="0" borderId="7" xfId="0" applyFont="1" applyBorder="1" applyAlignment="1">
      <alignment horizontal="center"/>
    </xf>
    <xf numFmtId="166" fontId="18" fillId="0" borderId="7" xfId="0" applyNumberFormat="1" applyFont="1" applyBorder="1" applyAlignment="1">
      <alignment horizontal="center"/>
    </xf>
    <xf numFmtId="0" fontId="18" fillId="0" borderId="7" xfId="0" applyFont="1" applyBorder="1" applyAlignment="1">
      <alignment horizontal="center"/>
    </xf>
    <xf numFmtId="0" fontId="18" fillId="0" borderId="0" xfId="0" applyFont="1" applyAlignment="1">
      <alignment horizontal="center"/>
    </xf>
    <xf numFmtId="0" fontId="12" fillId="0" borderId="0" xfId="0" applyFont="1" applyAlignment="1">
      <alignment horizontal="center"/>
    </xf>
    <xf numFmtId="9" fontId="18" fillId="0" borderId="0" xfId="1" applyFont="1" applyFill="1" applyAlignment="1">
      <alignment horizontal="center"/>
    </xf>
    <xf numFmtId="0" fontId="12" fillId="0" borderId="14" xfId="0" applyFont="1" applyBorder="1"/>
    <xf numFmtId="0" fontId="12" fillId="0" borderId="15" xfId="0" applyFont="1" applyBorder="1"/>
    <xf numFmtId="1" fontId="12" fillId="0" borderId="0" xfId="0" applyNumberFormat="1" applyFont="1"/>
    <xf numFmtId="1" fontId="18" fillId="0" borderId="0" xfId="0" applyNumberFormat="1" applyFont="1" applyAlignment="1">
      <alignment horizontal="center"/>
    </xf>
    <xf numFmtId="1" fontId="12" fillId="0" borderId="10" xfId="0" applyNumberFormat="1" applyFont="1" applyBorder="1"/>
    <xf numFmtId="9" fontId="12" fillId="0" borderId="0" xfId="1" applyFont="1" applyFill="1" applyAlignment="1">
      <alignment horizontal="center"/>
    </xf>
    <xf numFmtId="166" fontId="12" fillId="0" borderId="0" xfId="0" applyNumberFormat="1" applyFont="1"/>
    <xf numFmtId="2" fontId="16" fillId="0" borderId="10" xfId="0" applyNumberFormat="1" applyFont="1" applyBorder="1" applyAlignment="1">
      <alignment horizontal="center"/>
    </xf>
    <xf numFmtId="2" fontId="16" fillId="0" borderId="11" xfId="0" applyNumberFormat="1" applyFont="1" applyBorder="1" applyAlignment="1">
      <alignment horizontal="center"/>
    </xf>
    <xf numFmtId="2" fontId="16" fillId="0" borderId="0" xfId="0" applyNumberFormat="1" applyFont="1" applyAlignment="1">
      <alignment horizontal="center"/>
    </xf>
    <xf numFmtId="0" fontId="16" fillId="0" borderId="0" xfId="0" applyFont="1" applyAlignment="1">
      <alignment horizontal="center"/>
    </xf>
    <xf numFmtId="0" fontId="16" fillId="0" borderId="5" xfId="0" applyFont="1" applyBorder="1" applyAlignment="1">
      <alignment horizontal="center"/>
    </xf>
    <xf numFmtId="0" fontId="12" fillId="0" borderId="5" xfId="0" applyFont="1" applyBorder="1"/>
    <xf numFmtId="0" fontId="12" fillId="0" borderId="5" xfId="0" applyFont="1" applyBorder="1" applyAlignment="1">
      <alignment horizontal="center"/>
    </xf>
    <xf numFmtId="0" fontId="12" fillId="0" borderId="16" xfId="0" applyFont="1" applyBorder="1"/>
    <xf numFmtId="0" fontId="15" fillId="0" borderId="17" xfId="0" applyFont="1" applyBorder="1" applyAlignment="1">
      <alignment horizontal="center"/>
    </xf>
    <xf numFmtId="0" fontId="15" fillId="0" borderId="18" xfId="0" applyFont="1" applyBorder="1" applyAlignment="1">
      <alignment horizontal="center"/>
    </xf>
    <xf numFmtId="0" fontId="15" fillId="0" borderId="5" xfId="0" applyFont="1" applyBorder="1" applyAlignment="1">
      <alignment horizontal="center"/>
    </xf>
    <xf numFmtId="167" fontId="12" fillId="0" borderId="0" xfId="0" applyNumberFormat="1" applyFont="1" applyAlignment="1">
      <alignment horizontal="center"/>
    </xf>
    <xf numFmtId="166" fontId="12" fillId="0" borderId="0" xfId="0" applyNumberFormat="1" applyFont="1" applyAlignment="1">
      <alignment horizontal="center"/>
    </xf>
    <xf numFmtId="167" fontId="12" fillId="0" borderId="7" xfId="0" applyNumberFormat="1" applyFont="1" applyBorder="1" applyAlignment="1">
      <alignment horizontal="center"/>
    </xf>
    <xf numFmtId="0" fontId="12" fillId="0" borderId="7" xfId="0" applyFont="1" applyBorder="1" applyAlignment="1">
      <alignment horizontal="center"/>
    </xf>
    <xf numFmtId="0" fontId="12" fillId="0" borderId="3" xfId="0" applyFont="1" applyBorder="1"/>
    <xf numFmtId="0" fontId="16" fillId="0" borderId="3" xfId="0" applyFont="1" applyBorder="1" applyAlignment="1">
      <alignment horizontal="center"/>
    </xf>
    <xf numFmtId="0" fontId="12" fillId="0" borderId="3" xfId="0" applyFont="1" applyBorder="1" applyAlignment="1">
      <alignment horizontal="center"/>
    </xf>
    <xf numFmtId="0" fontId="15" fillId="0" borderId="20"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21" xfId="0" applyFont="1" applyBorder="1" applyAlignment="1">
      <alignment horizontal="center"/>
    </xf>
    <xf numFmtId="0" fontId="16" fillId="0" borderId="12" xfId="0" applyFont="1" applyBorder="1" applyAlignment="1">
      <alignment horizontal="center"/>
    </xf>
    <xf numFmtId="0" fontId="20" fillId="0" borderId="7" xfId="0" applyFont="1" applyBorder="1"/>
    <xf numFmtId="0" fontId="12" fillId="0" borderId="13" xfId="0" applyFont="1" applyBorder="1"/>
    <xf numFmtId="0" fontId="12" fillId="0" borderId="12" xfId="0" applyFont="1" applyBorder="1"/>
    <xf numFmtId="0" fontId="21" fillId="0" borderId="0" xfId="0" applyFont="1"/>
    <xf numFmtId="0" fontId="12" fillId="0" borderId="19"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0" fillId="0" borderId="5" xfId="0" applyBorder="1" applyAlignment="1">
      <alignment horizontal="center"/>
    </xf>
    <xf numFmtId="0" fontId="16" fillId="0" borderId="7" xfId="0" applyFont="1" applyBorder="1" applyAlignment="1">
      <alignment horizontal="center"/>
    </xf>
    <xf numFmtId="0" fontId="19" fillId="0" borderId="0" xfId="0" applyFont="1" applyAlignment="1">
      <alignment horizontal="center"/>
    </xf>
    <xf numFmtId="0" fontId="19" fillId="0" borderId="0" xfId="0" applyFont="1" applyAlignment="1">
      <alignment horizontal="center" wrapText="1"/>
    </xf>
    <xf numFmtId="0" fontId="15" fillId="0" borderId="0" xfId="0" applyFont="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5" fillId="5" borderId="0" xfId="0" applyFont="1" applyFill="1"/>
    <xf numFmtId="0" fontId="5" fillId="5" borderId="0" xfId="0" applyFont="1" applyFill="1" applyAlignment="1">
      <alignment horizontal="left"/>
    </xf>
    <xf numFmtId="0" fontId="8" fillId="5" borderId="0" xfId="0" applyFont="1" applyFill="1" applyAlignment="1">
      <alignment horizontal="center"/>
    </xf>
    <xf numFmtId="0" fontId="0" fillId="7" borderId="5" xfId="0" applyFill="1" applyBorder="1" applyAlignment="1">
      <alignment horizontal="center"/>
    </xf>
    <xf numFmtId="0" fontId="6" fillId="7" borderId="5" xfId="0" applyFont="1" applyFill="1" applyBorder="1" applyAlignment="1">
      <alignment horizontal="center"/>
    </xf>
    <xf numFmtId="164" fontId="0" fillId="7" borderId="5" xfId="0" applyNumberFormat="1" applyFill="1" applyBorder="1" applyAlignment="1">
      <alignment horizontal="center"/>
    </xf>
    <xf numFmtId="0" fontId="9" fillId="2" borderId="5" xfId="0" applyFont="1" applyFill="1" applyBorder="1" applyAlignment="1">
      <alignment horizontal="left"/>
    </xf>
    <xf numFmtId="165" fontId="0" fillId="7" borderId="5" xfId="0" applyNumberFormat="1" applyFill="1" applyBorder="1" applyAlignment="1">
      <alignment horizontal="center"/>
    </xf>
    <xf numFmtId="164" fontId="5" fillId="9" borderId="0" xfId="0" applyNumberFormat="1" applyFont="1" applyFill="1" applyAlignment="1">
      <alignment horizontal="left"/>
    </xf>
    <xf numFmtId="0" fontId="0" fillId="9" borderId="1" xfId="0" applyFill="1" applyBorder="1" applyAlignment="1">
      <alignment horizontal="center"/>
    </xf>
    <xf numFmtId="0" fontId="12" fillId="0" borderId="20" xfId="0" applyFont="1" applyBorder="1" applyAlignment="1">
      <alignment horizontal="center"/>
    </xf>
    <xf numFmtId="0" fontId="12" fillId="0" borderId="10" xfId="0" applyFont="1" applyBorder="1" applyAlignment="1">
      <alignment horizontal="center"/>
    </xf>
    <xf numFmtId="0" fontId="13" fillId="0" borderId="0" xfId="0" applyFont="1"/>
    <xf numFmtId="1" fontId="0" fillId="5" borderId="0" xfId="0" applyNumberFormat="1" applyFill="1" applyAlignment="1">
      <alignment horizontal="center"/>
    </xf>
    <xf numFmtId="9" fontId="12" fillId="0" borderId="0" xfId="1" applyFont="1" applyFill="1" applyBorder="1" applyAlignment="1">
      <alignment horizontal="center"/>
    </xf>
    <xf numFmtId="9" fontId="12" fillId="0" borderId="7" xfId="1" applyFont="1" applyFill="1" applyBorder="1" applyAlignment="1">
      <alignment horizontal="center"/>
    </xf>
    <xf numFmtId="1" fontId="0" fillId="0" borderId="9" xfId="0" applyNumberFormat="1" applyBorder="1" applyAlignment="1">
      <alignment horizontal="left"/>
    </xf>
    <xf numFmtId="1" fontId="0" fillId="0" borderId="0" xfId="0" applyNumberFormat="1" applyAlignment="1">
      <alignment horizontal="left"/>
    </xf>
    <xf numFmtId="164" fontId="0" fillId="0" borderId="0" xfId="0" applyNumberFormat="1" applyAlignment="1">
      <alignment horizontal="left"/>
    </xf>
    <xf numFmtId="10" fontId="0" fillId="9" borderId="1" xfId="0" applyNumberFormat="1" applyFill="1" applyBorder="1" applyAlignment="1">
      <alignment horizontal="center"/>
    </xf>
    <xf numFmtId="9" fontId="0" fillId="9" borderId="1" xfId="0" applyNumberFormat="1" applyFill="1" applyBorder="1" applyAlignment="1">
      <alignment horizontal="center"/>
    </xf>
    <xf numFmtId="0" fontId="15" fillId="0" borderId="5" xfId="0" applyFont="1" applyBorder="1"/>
    <xf numFmtId="0" fontId="15" fillId="0" borderId="16" xfId="0" applyFont="1" applyBorder="1"/>
    <xf numFmtId="0" fontId="12" fillId="0" borderId="17" xfId="0" applyFont="1" applyBorder="1" applyAlignment="1">
      <alignment horizontal="center"/>
    </xf>
    <xf numFmtId="0" fontId="16" fillId="0" borderId="16" xfId="0" applyFont="1" applyBorder="1" applyAlignment="1">
      <alignment horizontal="center"/>
    </xf>
    <xf numFmtId="0" fontId="23"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wrapText="1"/>
    </xf>
    <xf numFmtId="0" fontId="18" fillId="0" borderId="5" xfId="0" applyFont="1" applyBorder="1" applyAlignment="1">
      <alignment horizontal="center"/>
    </xf>
    <xf numFmtId="0" fontId="22" fillId="0" borderId="5" xfId="0" applyFont="1" applyBorder="1" applyAlignment="1">
      <alignment horizontal="center"/>
    </xf>
    <xf numFmtId="0" fontId="16" fillId="0" borderId="13" xfId="0" applyFont="1" applyBorder="1" applyAlignment="1">
      <alignment horizontal="center"/>
    </xf>
    <xf numFmtId="0" fontId="28" fillId="0" borderId="0" xfId="2" applyFont="1"/>
    <xf numFmtId="0" fontId="2" fillId="0" borderId="0" xfId="3" applyAlignment="1">
      <alignment wrapText="1"/>
    </xf>
    <xf numFmtId="0" fontId="2" fillId="0" borderId="0" xfId="3" applyAlignment="1">
      <alignment horizontal="left" vertical="top" wrapText="1"/>
    </xf>
    <xf numFmtId="0" fontId="8" fillId="0" borderId="0" xfId="0" applyFont="1" applyAlignment="1">
      <alignment wrapText="1"/>
    </xf>
    <xf numFmtId="0" fontId="0" fillId="0" borderId="0" xfId="0" applyAlignment="1">
      <alignment wrapText="1"/>
    </xf>
    <xf numFmtId="1" fontId="30" fillId="11" borderId="2" xfId="0" applyNumberFormat="1" applyFont="1" applyFill="1" applyBorder="1" applyAlignment="1">
      <alignment horizontal="center"/>
    </xf>
    <xf numFmtId="0" fontId="0" fillId="8" borderId="1" xfId="0" applyFill="1" applyBorder="1" applyAlignment="1">
      <alignment horizontal="center"/>
    </xf>
    <xf numFmtId="2" fontId="5" fillId="9" borderId="0" xfId="0" applyNumberFormat="1" applyFont="1" applyFill="1" applyAlignment="1">
      <alignment horizontal="left"/>
    </xf>
    <xf numFmtId="2" fontId="5" fillId="3" borderId="0" xfId="0" applyNumberFormat="1" applyFont="1" applyFill="1" applyAlignment="1">
      <alignment horizontal="left"/>
    </xf>
    <xf numFmtId="0" fontId="12" fillId="0" borderId="0" xfId="0" applyFont="1" applyAlignment="1">
      <alignment horizontal="left" wrapText="1"/>
    </xf>
    <xf numFmtId="0" fontId="12" fillId="0" borderId="0" xfId="0" quotePrefix="1" applyFont="1" applyAlignment="1">
      <alignment horizontal="right" wrapText="1"/>
    </xf>
    <xf numFmtId="0" fontId="31" fillId="12" borderId="0" xfId="2" applyFont="1" applyFill="1"/>
    <xf numFmtId="0" fontId="26" fillId="12" borderId="0" xfId="3" applyFont="1" applyFill="1" applyAlignment="1">
      <alignment wrapText="1"/>
    </xf>
    <xf numFmtId="0" fontId="26" fillId="12" borderId="0" xfId="3" applyFont="1" applyFill="1" applyAlignment="1">
      <alignment horizontal="left" vertical="top" wrapText="1"/>
    </xf>
    <xf numFmtId="0" fontId="1" fillId="0" borderId="0" xfId="3" applyFont="1" applyAlignment="1">
      <alignment horizontal="left" vertical="top" wrapText="1"/>
    </xf>
    <xf numFmtId="2" fontId="0" fillId="9" borderId="1" xfId="0" applyNumberFormat="1" applyFill="1" applyBorder="1" applyAlignment="1">
      <alignment horizontal="center"/>
    </xf>
    <xf numFmtId="0" fontId="0" fillId="13" borderId="0" xfId="0" applyFill="1" applyAlignment="1">
      <alignment horizontal="center"/>
    </xf>
    <xf numFmtId="0" fontId="8" fillId="13" borderId="0" xfId="0" applyFont="1" applyFill="1" applyAlignment="1">
      <alignment horizontal="left"/>
    </xf>
    <xf numFmtId="0" fontId="0" fillId="13" borderId="0" xfId="0" applyFill="1" applyAlignment="1">
      <alignment horizontal="left"/>
    </xf>
    <xf numFmtId="0" fontId="8" fillId="10" borderId="1" xfId="0" applyFont="1" applyFill="1" applyBorder="1" applyAlignment="1">
      <alignment horizontal="center"/>
    </xf>
    <xf numFmtId="168" fontId="8" fillId="10" borderId="1" xfId="0" applyNumberFormat="1" applyFont="1" applyFill="1" applyBorder="1" applyAlignment="1">
      <alignment horizontal="center"/>
    </xf>
    <xf numFmtId="168" fontId="8" fillId="10" borderId="1" xfId="1" applyNumberFormat="1" applyFont="1" applyFill="1" applyBorder="1" applyAlignment="1">
      <alignment horizontal="center"/>
    </xf>
    <xf numFmtId="164" fontId="4" fillId="14" borderId="22" xfId="0" applyNumberFormat="1" applyFont="1" applyFill="1" applyBorder="1" applyAlignment="1">
      <alignment horizontal="right" textRotation="180"/>
    </xf>
    <xf numFmtId="0" fontId="24" fillId="14" borderId="22" xfId="0" applyFont="1" applyFill="1" applyBorder="1" applyAlignment="1">
      <alignment horizontal="right" textRotation="180"/>
    </xf>
    <xf numFmtId="0" fontId="4" fillId="14" borderId="22" xfId="0" applyFont="1" applyFill="1" applyBorder="1" applyAlignment="1">
      <alignment horizontal="right" textRotation="180"/>
    </xf>
    <xf numFmtId="164" fontId="4" fillId="14" borderId="2" xfId="0" applyNumberFormat="1" applyFont="1" applyFill="1" applyBorder="1" applyAlignment="1">
      <alignment horizontal="center" textRotation="180"/>
    </xf>
    <xf numFmtId="16" fontId="4" fillId="14" borderId="2" xfId="0" quotePrefix="1" applyNumberFormat="1" applyFont="1" applyFill="1" applyBorder="1" applyAlignment="1">
      <alignment horizontal="center" textRotation="180"/>
    </xf>
    <xf numFmtId="0" fontId="4" fillId="14" borderId="2" xfId="0" applyFont="1" applyFill="1" applyBorder="1" applyAlignment="1">
      <alignment horizontal="center"/>
    </xf>
    <xf numFmtId="0" fontId="0" fillId="15" borderId="5" xfId="0" applyFill="1" applyBorder="1" applyAlignment="1">
      <alignment horizontal="center"/>
    </xf>
    <xf numFmtId="0" fontId="0" fillId="15" borderId="5" xfId="0" applyFill="1" applyBorder="1" applyAlignment="1">
      <alignment horizontal="left"/>
    </xf>
    <xf numFmtId="164" fontId="0" fillId="15" borderId="5" xfId="0" applyNumberFormat="1" applyFill="1" applyBorder="1" applyAlignment="1">
      <alignment horizontal="center"/>
    </xf>
    <xf numFmtId="0" fontId="9" fillId="15" borderId="5" xfId="0" applyFont="1" applyFill="1" applyBorder="1" applyAlignment="1">
      <alignment horizontal="left"/>
    </xf>
    <xf numFmtId="165" fontId="0" fillId="15" borderId="5" xfId="0" applyNumberFormat="1" applyFill="1" applyBorder="1" applyAlignment="1">
      <alignment horizontal="center"/>
    </xf>
    <xf numFmtId="0" fontId="6" fillId="3" borderId="6" xfId="0" applyFont="1" applyFill="1" applyBorder="1" applyAlignment="1">
      <alignment horizontal="center"/>
    </xf>
    <xf numFmtId="0" fontId="0" fillId="0" borderId="5" xfId="0" applyBorder="1" applyAlignment="1">
      <alignment horizontal="center"/>
    </xf>
    <xf numFmtId="0" fontId="0" fillId="0" borderId="18" xfId="0" applyBorder="1" applyAlignment="1">
      <alignment horizontal="center"/>
    </xf>
    <xf numFmtId="0" fontId="6" fillId="3" borderId="5" xfId="0" applyFont="1" applyFill="1" applyBorder="1" applyAlignment="1">
      <alignment horizontal="center"/>
    </xf>
    <xf numFmtId="0" fontId="6" fillId="3" borderId="18" xfId="0" applyFont="1" applyFill="1" applyBorder="1" applyAlignment="1">
      <alignment horizontal="center"/>
    </xf>
    <xf numFmtId="0" fontId="25" fillId="3" borderId="3" xfId="0" applyFont="1" applyFill="1" applyBorder="1" applyAlignment="1">
      <alignment horizontal="left" wrapText="1"/>
    </xf>
    <xf numFmtId="0" fontId="25" fillId="3" borderId="0" xfId="0" applyFont="1" applyFill="1" applyAlignment="1">
      <alignment horizontal="left" wrapText="1"/>
    </xf>
    <xf numFmtId="0" fontId="29" fillId="3" borderId="3" xfId="0" applyFont="1" applyFill="1" applyBorder="1" applyAlignment="1">
      <alignment horizontal="left" vertical="top" wrapText="1"/>
    </xf>
    <xf numFmtId="0" fontId="29" fillId="3" borderId="4" xfId="0" applyFont="1" applyFill="1" applyBorder="1" applyAlignment="1">
      <alignment horizontal="left" vertical="top" wrapText="1"/>
    </xf>
    <xf numFmtId="0" fontId="15" fillId="0" borderId="5" xfId="0" applyFont="1" applyBorder="1" applyAlignment="1">
      <alignment horizontal="center"/>
    </xf>
    <xf numFmtId="0" fontId="16" fillId="0" borderId="7" xfId="0" applyFont="1" applyBorder="1" applyAlignment="1">
      <alignment horizontal="center"/>
    </xf>
    <xf numFmtId="0" fontId="19" fillId="0" borderId="0" xfId="0" applyFont="1" applyAlignment="1">
      <alignment horizontal="center"/>
    </xf>
    <xf numFmtId="0" fontId="19" fillId="0" borderId="0" xfId="0" applyFont="1" applyAlignment="1">
      <alignment horizontal="center" wrapText="1"/>
    </xf>
    <xf numFmtId="0" fontId="15" fillId="0" borderId="17" xfId="0" applyFont="1" applyBorder="1" applyAlignment="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5" fillId="0" borderId="0" xfId="0" applyFont="1" applyAlignment="1">
      <alignment horizontal="center"/>
    </xf>
    <xf numFmtId="0" fontId="15" fillId="0" borderId="12" xfId="0" applyFont="1" applyBorder="1" applyAlignment="1">
      <alignment horizontal="center"/>
    </xf>
    <xf numFmtId="0" fontId="12" fillId="0" borderId="18" xfId="0" applyFont="1" applyBorder="1" applyAlignment="1">
      <alignment horizontal="center"/>
    </xf>
    <xf numFmtId="0" fontId="15" fillId="0" borderId="6" xfId="0" applyFont="1" applyBorder="1" applyAlignment="1">
      <alignment horizontal="center"/>
    </xf>
    <xf numFmtId="0" fontId="15" fillId="0" borderId="18" xfId="0" applyFont="1" applyBorder="1" applyAlignment="1">
      <alignment horizontal="center"/>
    </xf>
    <xf numFmtId="0" fontId="13" fillId="0" borderId="0" xfId="0" applyFont="1" applyAlignment="1">
      <alignment horizontal="center"/>
    </xf>
    <xf numFmtId="0" fontId="23" fillId="0" borderId="0" xfId="0" applyFont="1" applyAlignment="1">
      <alignment horizontal="center"/>
    </xf>
    <xf numFmtId="0" fontId="16" fillId="0" borderId="0" xfId="0" applyFont="1" applyAlignment="1">
      <alignment horizontal="left" vertical="top" wrapText="1"/>
    </xf>
    <xf numFmtId="0" fontId="13" fillId="0" borderId="0" xfId="0" applyFont="1" applyAlignment="1">
      <alignment horizontal="center" wrapText="1"/>
    </xf>
    <xf numFmtId="0" fontId="23" fillId="0" borderId="0" xfId="0" applyFont="1" applyAlignment="1">
      <alignment horizontal="center" wrapText="1"/>
    </xf>
  </cellXfs>
  <cellStyles count="4">
    <cellStyle name="Normal" xfId="0" builtinId="0"/>
    <cellStyle name="Normal 2" xfId="3" xr:uid="{00000000-0005-0000-0000-000001000000}"/>
    <cellStyle name="Normal_Sheet1" xfId="2" xr:uid="{00000000-0005-0000-0000-000002000000}"/>
    <cellStyle name="Perc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Mean Faculty Satisfaction</a:t>
            </a:r>
          </a:p>
        </c:rich>
      </c:tx>
      <c:overlay val="0"/>
    </c:title>
    <c:autoTitleDeleted val="0"/>
    <c:plotArea>
      <c:layout>
        <c:manualLayout>
          <c:layoutTarget val="inner"/>
          <c:xMode val="edge"/>
          <c:yMode val="edge"/>
          <c:x val="0.22863567341438643"/>
          <c:y val="0.14940986479481569"/>
          <c:w val="0.74326726400579246"/>
          <c:h val="0.6761221012582207"/>
        </c:manualLayout>
      </c:layout>
      <c:barChart>
        <c:barDir val="col"/>
        <c:grouping val="clustered"/>
        <c:varyColors val="0"/>
        <c:ser>
          <c:idx val="1"/>
          <c:order val="0"/>
          <c:tx>
            <c:strRef>
              <c:f>'       DATA_IN       '!$E$72</c:f>
              <c:strCache>
                <c:ptCount val="1"/>
                <c:pt idx="0">
                  <c:v>Previous Year Mean</c:v>
                </c:pt>
              </c:strCache>
            </c:strRef>
          </c:tx>
          <c:spPr>
            <a:solidFill>
              <a:schemeClr val="accent1"/>
            </a:solidFill>
          </c:spPr>
          <c:invertIfNegative val="0"/>
          <c:cat>
            <c:strRef>
              <c:f>('       DATA_IN       '!$J$2:$K$2,'       DATA_IN       '!$N$2)</c:f>
              <c:strCache>
                <c:ptCount val="3"/>
                <c:pt idx="0">
                  <c:v>Research Quality</c:v>
                </c:pt>
                <c:pt idx="1">
                  <c:v>Research Relevance</c:v>
                </c:pt>
                <c:pt idx="2">
                  <c:v>Center Administration</c:v>
                </c:pt>
              </c:strCache>
            </c:strRef>
          </c:cat>
          <c:val>
            <c:numRef>
              <c:f>('       DATA_IN       '!$J$72:$K$72,'       DATA_IN       '!$N$72)</c:f>
              <c:numCache>
                <c:formatCode>General</c:formatCode>
                <c:ptCount val="3"/>
              </c:numCache>
            </c:numRef>
          </c:val>
          <c:extLst>
            <c:ext xmlns:c16="http://schemas.microsoft.com/office/drawing/2014/chart" uri="{C3380CC4-5D6E-409C-BE32-E72D297353CC}">
              <c16:uniqueId val="{00000001-DE1F-424A-A947-515388BF9B49}"/>
            </c:ext>
          </c:extLst>
        </c:ser>
        <c:ser>
          <c:idx val="0"/>
          <c:order val="1"/>
          <c:tx>
            <c:strRef>
              <c:f>'       DATA_IN       '!$G$66</c:f>
              <c:strCache>
                <c:ptCount val="1"/>
                <c:pt idx="0">
                  <c:v>Current Year Mean</c:v>
                </c:pt>
              </c:strCache>
            </c:strRef>
          </c:tx>
          <c:spPr>
            <a:solidFill>
              <a:schemeClr val="tx2"/>
            </a:solidFill>
          </c:spPr>
          <c:invertIfNegative val="0"/>
          <c:cat>
            <c:strRef>
              <c:f>('       DATA_IN       '!$J$2:$K$2,'       DATA_IN       '!$N$2)</c:f>
              <c:strCache>
                <c:ptCount val="3"/>
                <c:pt idx="0">
                  <c:v>Research Quality</c:v>
                </c:pt>
                <c:pt idx="1">
                  <c:v>Research Relevance</c:v>
                </c:pt>
                <c:pt idx="2">
                  <c:v>Center Administration</c:v>
                </c:pt>
              </c:strCache>
            </c:strRef>
          </c:cat>
          <c:val>
            <c:numRef>
              <c:f>('       DATA_IN       '!$J$66:$K$66,'       DATA_IN       '!$N$66)</c:f>
              <c:numCache>
                <c:formatCode>0.00</c:formatCode>
                <c:ptCount val="3"/>
                <c:pt idx="0">
                  <c:v>0</c:v>
                </c:pt>
                <c:pt idx="1">
                  <c:v>0</c:v>
                </c:pt>
                <c:pt idx="2">
                  <c:v>0</c:v>
                </c:pt>
              </c:numCache>
            </c:numRef>
          </c:val>
          <c:extLst>
            <c:ext xmlns:c16="http://schemas.microsoft.com/office/drawing/2014/chart" uri="{C3380CC4-5D6E-409C-BE32-E72D297353CC}">
              <c16:uniqueId val="{00000000-DE1F-424A-A947-515388BF9B49}"/>
            </c:ext>
          </c:extLst>
        </c:ser>
        <c:ser>
          <c:idx val="2"/>
          <c:order val="2"/>
          <c:tx>
            <c:strRef>
              <c:f>'       DATA_IN       '!$E$73</c:f>
              <c:strCache>
                <c:ptCount val="1"/>
                <c:pt idx="0">
                  <c:v>National Mean</c:v>
                </c:pt>
              </c:strCache>
            </c:strRef>
          </c:tx>
          <c:invertIfNegative val="0"/>
          <c:errBars>
            <c:errBarType val="both"/>
            <c:errValType val="cust"/>
            <c:noEndCap val="0"/>
            <c:plus>
              <c:numRef>
                <c:f>('       DATA_IN       '!$J$74:$K$74,'       DATA_IN       '!$N$74)</c:f>
                <c:numCache>
                  <c:formatCode>General</c:formatCode>
                  <c:ptCount val="3"/>
                  <c:pt idx="0">
                    <c:v>0.4</c:v>
                  </c:pt>
                  <c:pt idx="1">
                    <c:v>0.6</c:v>
                  </c:pt>
                  <c:pt idx="2">
                    <c:v>0.52</c:v>
                  </c:pt>
                </c:numCache>
              </c:numRef>
            </c:plus>
            <c:minus>
              <c:numRef>
                <c:f>('       DATA_IN       '!$J$74:$K$74,'       DATA_IN       '!$N$74)</c:f>
                <c:numCache>
                  <c:formatCode>General</c:formatCode>
                  <c:ptCount val="3"/>
                  <c:pt idx="0">
                    <c:v>0.4</c:v>
                  </c:pt>
                  <c:pt idx="1">
                    <c:v>0.6</c:v>
                  </c:pt>
                  <c:pt idx="2">
                    <c:v>0.52</c:v>
                  </c:pt>
                </c:numCache>
              </c:numRef>
            </c:minus>
          </c:errBars>
          <c:cat>
            <c:strRef>
              <c:f>('       DATA_IN       '!$J$2:$K$2,'       DATA_IN       '!$N$2)</c:f>
              <c:strCache>
                <c:ptCount val="3"/>
                <c:pt idx="0">
                  <c:v>Research Quality</c:v>
                </c:pt>
                <c:pt idx="1">
                  <c:v>Research Relevance</c:v>
                </c:pt>
                <c:pt idx="2">
                  <c:v>Center Administration</c:v>
                </c:pt>
              </c:strCache>
            </c:strRef>
          </c:cat>
          <c:val>
            <c:numRef>
              <c:f>('       DATA_IN       '!$J$73:$K$73,'       DATA_IN       '!$N$73)</c:f>
              <c:numCache>
                <c:formatCode>General</c:formatCode>
                <c:ptCount val="3"/>
                <c:pt idx="0">
                  <c:v>4.45</c:v>
                </c:pt>
                <c:pt idx="1">
                  <c:v>4.3899999999999997</c:v>
                </c:pt>
                <c:pt idx="2" formatCode="0.00">
                  <c:v>4.43</c:v>
                </c:pt>
              </c:numCache>
            </c:numRef>
          </c:val>
          <c:extLst>
            <c:ext xmlns:c16="http://schemas.microsoft.com/office/drawing/2014/chart" uri="{C3380CC4-5D6E-409C-BE32-E72D297353CC}">
              <c16:uniqueId val="{00000002-DE1F-424A-A947-515388BF9B49}"/>
            </c:ext>
          </c:extLst>
        </c:ser>
        <c:dLbls>
          <c:showLegendKey val="0"/>
          <c:showVal val="0"/>
          <c:showCatName val="0"/>
          <c:showSerName val="0"/>
          <c:showPercent val="0"/>
          <c:showBubbleSize val="0"/>
        </c:dLbls>
        <c:gapWidth val="150"/>
        <c:axId val="75707904"/>
        <c:axId val="75710464"/>
      </c:barChart>
      <c:catAx>
        <c:axId val="75707904"/>
        <c:scaling>
          <c:orientation val="minMax"/>
        </c:scaling>
        <c:delete val="0"/>
        <c:axPos val="b"/>
        <c:numFmt formatCode="General" sourceLinked="0"/>
        <c:majorTickMark val="out"/>
        <c:minorTickMark val="none"/>
        <c:tickLblPos val="nextTo"/>
        <c:crossAx val="75710464"/>
        <c:crosses val="autoZero"/>
        <c:auto val="1"/>
        <c:lblAlgn val="ctr"/>
        <c:lblOffset val="100"/>
        <c:noMultiLvlLbl val="0"/>
      </c:catAx>
      <c:valAx>
        <c:axId val="75710464"/>
        <c:scaling>
          <c:orientation val="minMax"/>
          <c:max val="5"/>
          <c:min val="1"/>
        </c:scaling>
        <c:delete val="0"/>
        <c:axPos val="l"/>
        <c:majorGridlines/>
        <c:numFmt formatCode="#,##0.00" sourceLinked="0"/>
        <c:majorTickMark val="out"/>
        <c:minorTickMark val="none"/>
        <c:tickLblPos val="nextTo"/>
        <c:crossAx val="75707904"/>
        <c:crosses val="autoZero"/>
        <c:crossBetween val="between"/>
      </c:valAx>
    </c:plotArea>
    <c:legend>
      <c:legendPos val="b"/>
      <c:layout>
        <c:manualLayout>
          <c:xMode val="edge"/>
          <c:yMode val="edge"/>
          <c:x val="0.22841508769001048"/>
          <c:y val="0.91803671492614014"/>
          <c:w val="0.70168527714523476"/>
          <c:h val="6.2140595827583404E-2"/>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Mean Faculty Commitment</a:t>
            </a:r>
          </a:p>
        </c:rich>
      </c:tx>
      <c:overlay val="0"/>
    </c:title>
    <c:autoTitleDeleted val="0"/>
    <c:plotArea>
      <c:layout>
        <c:manualLayout>
          <c:layoutTarget val="inner"/>
          <c:xMode val="edge"/>
          <c:yMode val="edge"/>
          <c:x val="0.23957127032124786"/>
          <c:y val="0.19480362955407737"/>
          <c:w val="0.73674348298085779"/>
          <c:h val="0.64378191573091226"/>
        </c:manualLayout>
      </c:layout>
      <c:barChart>
        <c:barDir val="col"/>
        <c:grouping val="clustered"/>
        <c:varyColors val="0"/>
        <c:ser>
          <c:idx val="1"/>
          <c:order val="0"/>
          <c:tx>
            <c:strRef>
              <c:f>'       DATA_IN       '!$E$72</c:f>
              <c:strCache>
                <c:ptCount val="1"/>
                <c:pt idx="0">
                  <c:v>Previous Year Mean</c:v>
                </c:pt>
              </c:strCache>
            </c:strRef>
          </c:tx>
          <c:spPr>
            <a:solidFill>
              <a:schemeClr val="accent1"/>
            </a:solidFill>
          </c:spPr>
          <c:invertIfNegative val="0"/>
          <c:cat>
            <c:strRef>
              <c:f>'       DATA_IN       '!$M$2</c:f>
              <c:strCache>
                <c:ptCount val="1"/>
                <c:pt idx="0">
                  <c:v>Commitment</c:v>
                </c:pt>
              </c:strCache>
            </c:strRef>
          </c:cat>
          <c:val>
            <c:numRef>
              <c:f>'       DATA_IN       '!$M$72</c:f>
              <c:numCache>
                <c:formatCode>General</c:formatCode>
                <c:ptCount val="1"/>
              </c:numCache>
            </c:numRef>
          </c:val>
          <c:extLst>
            <c:ext xmlns:c16="http://schemas.microsoft.com/office/drawing/2014/chart" uri="{C3380CC4-5D6E-409C-BE32-E72D297353CC}">
              <c16:uniqueId val="{00000001-7853-493B-A375-D0A39DC916A3}"/>
            </c:ext>
          </c:extLst>
        </c:ser>
        <c:ser>
          <c:idx val="0"/>
          <c:order val="1"/>
          <c:tx>
            <c:strRef>
              <c:f>'       DATA_IN       '!$G$66</c:f>
              <c:strCache>
                <c:ptCount val="1"/>
                <c:pt idx="0">
                  <c:v>Current Year Mean</c:v>
                </c:pt>
              </c:strCache>
            </c:strRef>
          </c:tx>
          <c:spPr>
            <a:solidFill>
              <a:schemeClr val="tx2"/>
            </a:solidFill>
          </c:spPr>
          <c:invertIfNegative val="0"/>
          <c:cat>
            <c:strRef>
              <c:f>'       DATA_IN       '!$M$2</c:f>
              <c:strCache>
                <c:ptCount val="1"/>
                <c:pt idx="0">
                  <c:v>Commitment</c:v>
                </c:pt>
              </c:strCache>
            </c:strRef>
          </c:cat>
          <c:val>
            <c:numRef>
              <c:f>'       DATA_IN       '!$M$66</c:f>
              <c:numCache>
                <c:formatCode>0.00</c:formatCode>
                <c:ptCount val="1"/>
                <c:pt idx="0">
                  <c:v>0</c:v>
                </c:pt>
              </c:numCache>
            </c:numRef>
          </c:val>
          <c:extLst>
            <c:ext xmlns:c16="http://schemas.microsoft.com/office/drawing/2014/chart" uri="{C3380CC4-5D6E-409C-BE32-E72D297353CC}">
              <c16:uniqueId val="{00000000-7853-493B-A375-D0A39DC916A3}"/>
            </c:ext>
          </c:extLst>
        </c:ser>
        <c:ser>
          <c:idx val="2"/>
          <c:order val="2"/>
          <c:tx>
            <c:strRef>
              <c:f>'       DATA_IN       '!$E$73</c:f>
              <c:strCache>
                <c:ptCount val="1"/>
                <c:pt idx="0">
                  <c:v>National Mean</c:v>
                </c:pt>
              </c:strCache>
            </c:strRef>
          </c:tx>
          <c:invertIfNegative val="0"/>
          <c:errBars>
            <c:errBarType val="both"/>
            <c:errValType val="cust"/>
            <c:noEndCap val="0"/>
            <c:plus>
              <c:numRef>
                <c:f>'       DATA_IN       '!$M$74</c:f>
                <c:numCache>
                  <c:formatCode>General</c:formatCode>
                  <c:ptCount val="1"/>
                  <c:pt idx="0">
                    <c:v>0.6</c:v>
                  </c:pt>
                </c:numCache>
              </c:numRef>
            </c:plus>
            <c:minus>
              <c:numRef>
                <c:f>'       DATA_IN       '!$M$74</c:f>
                <c:numCache>
                  <c:formatCode>General</c:formatCode>
                  <c:ptCount val="1"/>
                  <c:pt idx="0">
                    <c:v>0.6</c:v>
                  </c:pt>
                </c:numCache>
              </c:numRef>
            </c:minus>
          </c:errBars>
          <c:cat>
            <c:strRef>
              <c:f>'       DATA_IN       '!$M$2</c:f>
              <c:strCache>
                <c:ptCount val="1"/>
                <c:pt idx="0">
                  <c:v>Commitment</c:v>
                </c:pt>
              </c:strCache>
            </c:strRef>
          </c:cat>
          <c:val>
            <c:numRef>
              <c:f>'       DATA_IN       '!$M$73</c:f>
              <c:numCache>
                <c:formatCode>General</c:formatCode>
                <c:ptCount val="1"/>
                <c:pt idx="0">
                  <c:v>4.1500000000000004</c:v>
                </c:pt>
              </c:numCache>
            </c:numRef>
          </c:val>
          <c:extLst>
            <c:ext xmlns:c16="http://schemas.microsoft.com/office/drawing/2014/chart" uri="{C3380CC4-5D6E-409C-BE32-E72D297353CC}">
              <c16:uniqueId val="{00000002-7853-493B-A375-D0A39DC916A3}"/>
            </c:ext>
          </c:extLst>
        </c:ser>
        <c:dLbls>
          <c:showLegendKey val="0"/>
          <c:showVal val="0"/>
          <c:showCatName val="0"/>
          <c:showSerName val="0"/>
          <c:showPercent val="0"/>
          <c:showBubbleSize val="0"/>
        </c:dLbls>
        <c:gapWidth val="150"/>
        <c:axId val="93835648"/>
        <c:axId val="93837568"/>
      </c:barChart>
      <c:catAx>
        <c:axId val="93835648"/>
        <c:scaling>
          <c:orientation val="minMax"/>
        </c:scaling>
        <c:delete val="0"/>
        <c:axPos val="b"/>
        <c:numFmt formatCode="General" sourceLinked="0"/>
        <c:majorTickMark val="out"/>
        <c:minorTickMark val="none"/>
        <c:tickLblPos val="nextTo"/>
        <c:crossAx val="93837568"/>
        <c:crosses val="autoZero"/>
        <c:auto val="1"/>
        <c:lblAlgn val="ctr"/>
        <c:lblOffset val="100"/>
        <c:noMultiLvlLbl val="0"/>
      </c:catAx>
      <c:valAx>
        <c:axId val="93837568"/>
        <c:scaling>
          <c:orientation val="minMax"/>
          <c:max val="5"/>
          <c:min val="1"/>
        </c:scaling>
        <c:delete val="0"/>
        <c:axPos val="l"/>
        <c:majorGridlines/>
        <c:numFmt formatCode="#,##0.00" sourceLinked="0"/>
        <c:majorTickMark val="out"/>
        <c:minorTickMark val="none"/>
        <c:tickLblPos val="nextTo"/>
        <c:crossAx val="93835648"/>
        <c:crosses val="autoZero"/>
        <c:crossBetween val="between"/>
      </c:valAx>
    </c:plotArea>
    <c:legend>
      <c:legendPos val="b"/>
      <c:layout>
        <c:manualLayout>
          <c:xMode val="edge"/>
          <c:yMode val="edge"/>
          <c:x val="0.23374449866770455"/>
          <c:y val="0.91932578345241933"/>
          <c:w val="0.7029098587807413"/>
          <c:h val="5.9605804826177312E-2"/>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Areas for Improvement</a:t>
            </a:r>
          </a:p>
        </c:rich>
      </c:tx>
      <c:overlay val="0"/>
    </c:title>
    <c:autoTitleDeleted val="0"/>
    <c:plotArea>
      <c:layout/>
      <c:barChart>
        <c:barDir val="col"/>
        <c:grouping val="clustered"/>
        <c:varyColors val="0"/>
        <c:ser>
          <c:idx val="1"/>
          <c:order val="0"/>
          <c:tx>
            <c:v>Previous Year %</c:v>
          </c:tx>
          <c:spPr>
            <a:solidFill>
              <a:schemeClr val="accent1"/>
            </a:solidFill>
          </c:spPr>
          <c:invertIfNegative val="0"/>
          <c:cat>
            <c:strLit>
              <c:ptCount val="9"/>
              <c:pt idx="0">
                <c:v>Communication</c:v>
              </c:pt>
              <c:pt idx="1">
                <c:v> Research Planning</c:v>
              </c:pt>
              <c:pt idx="2">
                <c:v> Project Management</c:v>
              </c:pt>
              <c:pt idx="3">
                <c:v> Project Selection</c:v>
              </c:pt>
              <c:pt idx="4">
                <c:v> Proposals &amp; Publications</c:v>
              </c:pt>
              <c:pt idx="5">
                <c:v> Tech Transfer</c:v>
              </c:pt>
              <c:pt idx="6">
                <c:v> Intellectual Property</c:v>
              </c:pt>
              <c:pt idx="7">
                <c:v> Fundraising</c:v>
              </c:pt>
              <c:pt idx="8">
                <c:v> Other</c:v>
              </c:pt>
            </c:strLit>
          </c:cat>
          <c:val>
            <c:numRef>
              <c:f>'   Quant_REPORT   '!$Q$42:$Q$50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EE56-476B-AF6F-67679B693123}"/>
            </c:ext>
          </c:extLst>
        </c:ser>
        <c:ser>
          <c:idx val="0"/>
          <c:order val="1"/>
          <c:tx>
            <c:v>Current Year %</c:v>
          </c:tx>
          <c:spPr>
            <a:solidFill>
              <a:schemeClr val="tx2"/>
            </a:solidFill>
          </c:spPr>
          <c:invertIfNegative val="0"/>
          <c:cat>
            <c:strLit>
              <c:ptCount val="9"/>
              <c:pt idx="0">
                <c:v>Communication</c:v>
              </c:pt>
              <c:pt idx="1">
                <c:v> Research Planning</c:v>
              </c:pt>
              <c:pt idx="2">
                <c:v> Project Management</c:v>
              </c:pt>
              <c:pt idx="3">
                <c:v> Project Selection</c:v>
              </c:pt>
              <c:pt idx="4">
                <c:v> Proposals &amp; Publications</c:v>
              </c:pt>
              <c:pt idx="5">
                <c:v> Tech Transfer</c:v>
              </c:pt>
              <c:pt idx="6">
                <c:v> Intellectual Property</c:v>
              </c:pt>
              <c:pt idx="7">
                <c:v> Fundraising</c:v>
              </c:pt>
              <c:pt idx="8">
                <c:v> Other</c:v>
              </c:pt>
            </c:strLit>
          </c:cat>
          <c:val>
            <c:numRef>
              <c:f>'   Quant_REPORT   '!$I$42:$I$50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EE56-476B-AF6F-67679B693123}"/>
            </c:ext>
          </c:extLst>
        </c:ser>
        <c:ser>
          <c:idx val="2"/>
          <c:order val="2"/>
          <c:tx>
            <c:v>National %</c:v>
          </c:tx>
          <c:invertIfNegative val="0"/>
          <c:cat>
            <c:strLit>
              <c:ptCount val="9"/>
              <c:pt idx="0">
                <c:v>Communication</c:v>
              </c:pt>
              <c:pt idx="1">
                <c:v> Research Planning</c:v>
              </c:pt>
              <c:pt idx="2">
                <c:v> Project Management</c:v>
              </c:pt>
              <c:pt idx="3">
                <c:v> Project Selection</c:v>
              </c:pt>
              <c:pt idx="4">
                <c:v> Proposals &amp; Publications</c:v>
              </c:pt>
              <c:pt idx="5">
                <c:v> Tech Transfer</c:v>
              </c:pt>
              <c:pt idx="6">
                <c:v> Intellectual Property</c:v>
              </c:pt>
              <c:pt idx="7">
                <c:v> Fundraising</c:v>
              </c:pt>
              <c:pt idx="8">
                <c:v> Other</c:v>
              </c:pt>
            </c:strLit>
          </c:cat>
          <c:val>
            <c:numRef>
              <c:f>'   Quant_REPORT   '!$Y$42:$Y$50</c:f>
              <c:numCache>
                <c:formatCode>0%</c:formatCode>
                <c:ptCount val="9"/>
                <c:pt idx="0">
                  <c:v>0.26900000000000002</c:v>
                </c:pt>
                <c:pt idx="1">
                  <c:v>0.20100000000000001</c:v>
                </c:pt>
                <c:pt idx="2">
                  <c:v>0.161</c:v>
                </c:pt>
                <c:pt idx="3">
                  <c:v>0.16200000000000001</c:v>
                </c:pt>
                <c:pt idx="4">
                  <c:v>7.1999999999999995E-2</c:v>
                </c:pt>
                <c:pt idx="5">
                  <c:v>0.20799999999999999</c:v>
                </c:pt>
                <c:pt idx="6">
                  <c:v>4.5999999999999999E-2</c:v>
                </c:pt>
                <c:pt idx="7">
                  <c:v>0.45900000000000002</c:v>
                </c:pt>
                <c:pt idx="8">
                  <c:v>0.45900000000000002</c:v>
                </c:pt>
              </c:numCache>
            </c:numRef>
          </c:val>
          <c:extLst>
            <c:ext xmlns:c16="http://schemas.microsoft.com/office/drawing/2014/chart" uri="{C3380CC4-5D6E-409C-BE32-E72D297353CC}">
              <c16:uniqueId val="{00000002-EE56-476B-AF6F-67679B693123}"/>
            </c:ext>
          </c:extLst>
        </c:ser>
        <c:dLbls>
          <c:showLegendKey val="0"/>
          <c:showVal val="0"/>
          <c:showCatName val="0"/>
          <c:showSerName val="0"/>
          <c:showPercent val="0"/>
          <c:showBubbleSize val="0"/>
        </c:dLbls>
        <c:gapWidth val="270"/>
        <c:overlap val="2"/>
        <c:axId val="94916608"/>
        <c:axId val="94918528"/>
      </c:barChart>
      <c:catAx>
        <c:axId val="94916608"/>
        <c:scaling>
          <c:orientation val="minMax"/>
        </c:scaling>
        <c:delete val="0"/>
        <c:axPos val="b"/>
        <c:numFmt formatCode="General" sourceLinked="0"/>
        <c:majorTickMark val="out"/>
        <c:minorTickMark val="none"/>
        <c:tickLblPos val="nextTo"/>
        <c:txPr>
          <a:bodyPr/>
          <a:lstStyle/>
          <a:p>
            <a:pPr>
              <a:defRPr sz="1000"/>
            </a:pPr>
            <a:endParaRPr lang="en-US"/>
          </a:p>
        </c:txPr>
        <c:crossAx val="94918528"/>
        <c:crosses val="autoZero"/>
        <c:auto val="1"/>
        <c:lblAlgn val="ctr"/>
        <c:lblOffset val="100"/>
        <c:noMultiLvlLbl val="0"/>
      </c:catAx>
      <c:valAx>
        <c:axId val="94918528"/>
        <c:scaling>
          <c:orientation val="minMax"/>
        </c:scaling>
        <c:delete val="0"/>
        <c:axPos val="l"/>
        <c:majorGridlines/>
        <c:numFmt formatCode="0%" sourceLinked="1"/>
        <c:majorTickMark val="out"/>
        <c:minorTickMark val="none"/>
        <c:tickLblPos val="nextTo"/>
        <c:crossAx val="9491660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539750</xdr:colOff>
      <xdr:row>22</xdr:row>
      <xdr:rowOff>133350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14286</xdr:rowOff>
    </xdr:from>
    <xdr:to>
      <xdr:col>9</xdr:col>
      <xdr:colOff>539750</xdr:colOff>
      <xdr:row>47</xdr:row>
      <xdr:rowOff>142874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23812</xdr:rowOff>
    </xdr:from>
    <xdr:to>
      <xdr:col>9</xdr:col>
      <xdr:colOff>523874</xdr:colOff>
      <xdr:row>72</xdr:row>
      <xdr:rowOff>142875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0.00383</cdr:x>
      <cdr:y>0.10253</cdr:y>
    </cdr:from>
    <cdr:to>
      <cdr:x>0.159</cdr:x>
      <cdr:y>0.90679</cdr:y>
    </cdr:to>
    <cdr:sp macro="" textlink="">
      <cdr:nvSpPr>
        <cdr:cNvPr id="2" name="TextBox 1"/>
        <cdr:cNvSpPr txBox="1"/>
      </cdr:nvSpPr>
      <cdr:spPr>
        <a:xfrm xmlns:a="http://schemas.openxmlformats.org/drawingml/2006/main">
          <a:off x="19049" y="366713"/>
          <a:ext cx="771526" cy="2876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000"/>
            <a:t>Very Satisfied</a:t>
          </a:r>
        </a:p>
        <a:p xmlns:a="http://schemas.openxmlformats.org/drawingml/2006/main">
          <a:pPr algn="r"/>
          <a:endParaRPr lang="en-US" sz="1000"/>
        </a:p>
        <a:p xmlns:a="http://schemas.openxmlformats.org/drawingml/2006/main">
          <a:pPr algn="r"/>
          <a:endParaRPr lang="en-US" sz="300"/>
        </a:p>
        <a:p xmlns:a="http://schemas.openxmlformats.org/drawingml/2006/main">
          <a:pPr algn="r"/>
          <a:endParaRPr lang="en-US" sz="1000"/>
        </a:p>
        <a:p xmlns:a="http://schemas.openxmlformats.org/drawingml/2006/main">
          <a:pPr algn="r"/>
          <a:r>
            <a:rPr lang="en-US" sz="1000"/>
            <a:t>Quite</a:t>
          </a:r>
        </a:p>
        <a:p xmlns:a="http://schemas.openxmlformats.org/drawingml/2006/main">
          <a:pPr algn="r"/>
          <a:endParaRPr lang="en-US" sz="1000"/>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Somewhat</a:t>
          </a:r>
        </a:p>
        <a:p xmlns:a="http://schemas.openxmlformats.org/drawingml/2006/main">
          <a:pPr algn="r"/>
          <a:endParaRPr lang="en-US" sz="1000"/>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Slightly </a:t>
          </a:r>
        </a:p>
        <a:p xmlns:a="http://schemas.openxmlformats.org/drawingml/2006/main">
          <a:pPr algn="r"/>
          <a:endParaRPr lang="en-US" sz="1000"/>
        </a:p>
        <a:p xmlns:a="http://schemas.openxmlformats.org/drawingml/2006/main">
          <a:pPr algn="r"/>
          <a:endParaRPr lang="en-US" sz="1000"/>
        </a:p>
        <a:p xmlns:a="http://schemas.openxmlformats.org/drawingml/2006/main">
          <a:pPr algn="r"/>
          <a:endParaRPr lang="en-US" sz="1050"/>
        </a:p>
        <a:p xmlns:a="http://schemas.openxmlformats.org/drawingml/2006/main">
          <a:pPr algn="r"/>
          <a:r>
            <a:rPr lang="en-US" sz="1000"/>
            <a:t>Not Satisfied</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0.14108</cdr:y>
    </cdr:from>
    <cdr:to>
      <cdr:x>0.15399</cdr:x>
      <cdr:y>0.9668</cdr:y>
    </cdr:to>
    <cdr:sp macro="" textlink="">
      <cdr:nvSpPr>
        <cdr:cNvPr id="2" name="TextBox 1"/>
        <cdr:cNvSpPr txBox="1"/>
      </cdr:nvSpPr>
      <cdr:spPr>
        <a:xfrm xmlns:a="http://schemas.openxmlformats.org/drawingml/2006/main">
          <a:off x="0" y="485775"/>
          <a:ext cx="771526" cy="28432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000"/>
            <a:t>Very Satisfied</a:t>
          </a:r>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Quite</a:t>
          </a:r>
        </a:p>
        <a:p xmlns:a="http://schemas.openxmlformats.org/drawingml/2006/main">
          <a:pPr algn="r"/>
          <a:endParaRPr lang="en-US" sz="1000"/>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Somewhat</a:t>
          </a:r>
        </a:p>
        <a:p xmlns:a="http://schemas.openxmlformats.org/drawingml/2006/main">
          <a:pPr algn="r"/>
          <a:endParaRPr lang="en-US" sz="1000"/>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Slightly </a:t>
          </a:r>
        </a:p>
        <a:p xmlns:a="http://schemas.openxmlformats.org/drawingml/2006/main">
          <a:pPr algn="r"/>
          <a:endParaRPr lang="en-US" sz="1000"/>
        </a:p>
        <a:p xmlns:a="http://schemas.openxmlformats.org/drawingml/2006/main">
          <a:pPr algn="r"/>
          <a:endParaRPr lang="en-US" sz="1000"/>
        </a:p>
        <a:p xmlns:a="http://schemas.openxmlformats.org/drawingml/2006/main">
          <a:pPr algn="r"/>
          <a:r>
            <a:rPr lang="en-US" sz="1000"/>
            <a:t>Not Satisfied</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1"/>
  <sheetViews>
    <sheetView zoomScaleNormal="100" workbookViewId="0">
      <selection activeCell="A2" sqref="A2:Z2"/>
    </sheetView>
  </sheetViews>
  <sheetFormatPr defaultColWidth="9.140625" defaultRowHeight="12.75" x14ac:dyDescent="0.2"/>
  <cols>
    <col min="1" max="1" width="3" style="24" customWidth="1"/>
    <col min="2" max="2" width="41.7109375" style="24" customWidth="1"/>
    <col min="3" max="3" width="3.28515625" style="37" customWidth="1"/>
    <col min="4" max="4" width="2.28515625" style="37" customWidth="1"/>
    <col min="5" max="5" width="6.7109375" style="37" customWidth="1"/>
    <col min="6" max="6" width="2.28515625" style="37" customWidth="1"/>
    <col min="7" max="7" width="3.28515625" style="37" customWidth="1"/>
    <col min="8" max="8" width="2.28515625" style="37" customWidth="1"/>
    <col min="9" max="9" width="6.7109375" style="37" customWidth="1"/>
    <col min="10" max="10" width="2.28515625" style="37" customWidth="1"/>
    <col min="11" max="11" width="3.28515625" style="37" customWidth="1"/>
    <col min="12" max="12" width="2.28515625" style="37" customWidth="1"/>
    <col min="13" max="13" width="6.7109375" style="37" customWidth="1"/>
    <col min="14" max="14" width="2.28515625" style="37" customWidth="1"/>
    <col min="15" max="15" width="3.28515625" style="37" customWidth="1"/>
    <col min="16" max="16" width="2.28515625" style="37" customWidth="1"/>
    <col min="17" max="17" width="6.7109375" style="37" customWidth="1"/>
    <col min="18" max="18" width="2.28515625" style="37" customWidth="1"/>
    <col min="19" max="19" width="3.28515625" style="37" customWidth="1"/>
    <col min="20" max="20" width="2.28515625" style="37" customWidth="1"/>
    <col min="21" max="21" width="6.7109375" style="37" customWidth="1"/>
    <col min="22" max="22" width="2.28515625" style="24" customWidth="1"/>
    <col min="23" max="23" width="11.42578125" style="24" bestFit="1" customWidth="1"/>
    <col min="24" max="26" width="9.140625" style="24"/>
    <col min="27" max="27" width="7.5703125" style="24" customWidth="1"/>
    <col min="28" max="16384" width="9.140625" style="24"/>
  </cols>
  <sheetData>
    <row r="1" spans="1:27" ht="15.75" x14ac:dyDescent="0.25">
      <c r="A1" s="168" t="s">
        <v>210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row>
    <row r="2" spans="1:27" ht="15.75" x14ac:dyDescent="0.25">
      <c r="A2" s="168" t="s">
        <v>212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row>
    <row r="3" spans="1:27" ht="15.75" x14ac:dyDescent="0.25">
      <c r="A3" s="169" t="s">
        <v>211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row>
    <row r="4" spans="1:27" ht="9" customHeight="1" x14ac:dyDescent="0.2">
      <c r="C4" s="49"/>
    </row>
    <row r="5" spans="1:27" ht="15.75" x14ac:dyDescent="0.25">
      <c r="A5" s="95" t="s">
        <v>140</v>
      </c>
    </row>
    <row r="6" spans="1:27" x14ac:dyDescent="0.2">
      <c r="A6" s="25" t="s">
        <v>54</v>
      </c>
      <c r="B6" s="25"/>
      <c r="C6" s="35"/>
      <c r="D6" s="35"/>
      <c r="E6" s="35"/>
      <c r="F6" s="35"/>
      <c r="G6" s="35"/>
      <c r="H6" s="35"/>
      <c r="I6" s="35"/>
      <c r="J6" s="35"/>
      <c r="K6" s="35"/>
      <c r="L6" s="35"/>
      <c r="M6" s="35"/>
      <c r="N6" s="35"/>
      <c r="O6" s="35"/>
      <c r="P6" s="35"/>
      <c r="Q6" s="35"/>
      <c r="R6" s="35"/>
      <c r="S6" s="35"/>
      <c r="T6" s="35"/>
      <c r="U6" s="60"/>
      <c r="V6" s="25"/>
      <c r="W6" s="25"/>
      <c r="X6" s="25"/>
      <c r="Y6" s="25"/>
      <c r="Z6" s="25"/>
    </row>
    <row r="7" spans="1:27" x14ac:dyDescent="0.2">
      <c r="A7" s="51"/>
      <c r="B7" s="51"/>
      <c r="C7" s="111"/>
      <c r="D7" s="111"/>
      <c r="E7" s="111"/>
      <c r="F7" s="111"/>
      <c r="G7" s="111"/>
      <c r="H7" s="111"/>
      <c r="I7" s="112" t="s">
        <v>1</v>
      </c>
      <c r="J7" s="111"/>
      <c r="K7" s="111"/>
      <c r="L7" s="111"/>
      <c r="M7" s="111"/>
      <c r="N7" s="111"/>
      <c r="O7" s="111"/>
      <c r="P7" s="111"/>
      <c r="Q7" s="111"/>
      <c r="R7" s="111"/>
      <c r="S7" s="111"/>
      <c r="T7" s="111"/>
      <c r="U7" s="52"/>
      <c r="V7" s="51"/>
      <c r="W7" s="160" t="s">
        <v>3</v>
      </c>
      <c r="X7" s="165"/>
      <c r="Y7" s="166" t="s">
        <v>8</v>
      </c>
      <c r="Z7" s="161"/>
    </row>
    <row r="8" spans="1:27" ht="18" customHeight="1" x14ac:dyDescent="0.2">
      <c r="C8" s="159" t="s">
        <v>12</v>
      </c>
      <c r="D8" s="159"/>
      <c r="E8" s="159"/>
      <c r="F8" s="79"/>
      <c r="G8" s="159" t="s">
        <v>13</v>
      </c>
      <c r="H8" s="159"/>
      <c r="I8" s="159"/>
      <c r="J8" s="79"/>
      <c r="K8" s="159" t="s">
        <v>14</v>
      </c>
      <c r="L8" s="159"/>
      <c r="M8" s="159"/>
      <c r="N8" s="79"/>
      <c r="O8" s="159" t="s">
        <v>15</v>
      </c>
      <c r="P8" s="159"/>
      <c r="Q8" s="159"/>
      <c r="R8" s="79"/>
      <c r="S8" s="159" t="s">
        <v>16</v>
      </c>
      <c r="T8" s="159"/>
      <c r="U8" s="159"/>
      <c r="V8" s="28"/>
      <c r="W8" s="81" t="s">
        <v>5</v>
      </c>
      <c r="X8" s="82" t="s">
        <v>7</v>
      </c>
      <c r="Y8" s="163"/>
      <c r="Z8" s="163"/>
      <c r="AA8" s="26"/>
    </row>
    <row r="9" spans="1:27" x14ac:dyDescent="0.2">
      <c r="C9" s="157">
        <v>1</v>
      </c>
      <c r="D9" s="157"/>
      <c r="E9" s="157"/>
      <c r="F9" s="77"/>
      <c r="G9" s="157">
        <v>2</v>
      </c>
      <c r="H9" s="157"/>
      <c r="I9" s="157"/>
      <c r="J9" s="77"/>
      <c r="K9" s="157">
        <v>3</v>
      </c>
      <c r="L9" s="157"/>
      <c r="M9" s="157"/>
      <c r="N9" s="77"/>
      <c r="O9" s="157">
        <v>4</v>
      </c>
      <c r="P9" s="157"/>
      <c r="Q9" s="157"/>
      <c r="R9" s="77"/>
      <c r="S9" s="157">
        <v>5</v>
      </c>
      <c r="T9" s="157"/>
      <c r="U9" s="157"/>
      <c r="V9" s="29"/>
      <c r="W9" s="30" t="s">
        <v>6</v>
      </c>
      <c r="X9" s="31" t="s">
        <v>6</v>
      </c>
      <c r="Y9" s="32"/>
      <c r="Z9" s="32"/>
      <c r="AA9" s="26"/>
    </row>
    <row r="10" spans="1:27" x14ac:dyDescent="0.2">
      <c r="C10" s="33" t="s">
        <v>2</v>
      </c>
      <c r="D10" s="34"/>
      <c r="E10" s="33" t="s">
        <v>0</v>
      </c>
      <c r="F10" s="35"/>
      <c r="G10" s="33" t="s">
        <v>2</v>
      </c>
      <c r="H10" s="34"/>
      <c r="I10" s="33" t="s">
        <v>0</v>
      </c>
      <c r="J10" s="35"/>
      <c r="K10" s="33" t="s">
        <v>2</v>
      </c>
      <c r="L10" s="34"/>
      <c r="M10" s="33" t="s">
        <v>0</v>
      </c>
      <c r="N10" s="35"/>
      <c r="O10" s="33" t="s">
        <v>2</v>
      </c>
      <c r="P10" s="34"/>
      <c r="Q10" s="33" t="s">
        <v>0</v>
      </c>
      <c r="R10" s="35"/>
      <c r="S10" s="33" t="s">
        <v>2</v>
      </c>
      <c r="T10" s="34"/>
      <c r="U10" s="77" t="s">
        <v>0</v>
      </c>
      <c r="V10" s="25"/>
      <c r="W10" s="30" t="s">
        <v>4</v>
      </c>
      <c r="X10" s="31" t="s">
        <v>4</v>
      </c>
      <c r="Y10" s="32" t="s">
        <v>4</v>
      </c>
      <c r="Z10" s="32" t="s">
        <v>11</v>
      </c>
      <c r="AA10" s="26"/>
    </row>
    <row r="11" spans="1:27" x14ac:dyDescent="0.2">
      <c r="C11" s="36"/>
      <c r="D11" s="36"/>
      <c r="E11" s="36"/>
      <c r="F11" s="36"/>
      <c r="G11" s="36"/>
      <c r="H11" s="36"/>
      <c r="I11" s="36"/>
      <c r="J11" s="36"/>
      <c r="K11" s="36"/>
      <c r="L11" s="36"/>
      <c r="M11" s="36"/>
      <c r="N11" s="36"/>
      <c r="O11" s="36"/>
      <c r="P11" s="36"/>
      <c r="Q11" s="36"/>
      <c r="R11" s="36"/>
      <c r="S11" s="36"/>
      <c r="T11" s="36"/>
      <c r="W11" s="26"/>
      <c r="X11" s="27"/>
      <c r="AA11" s="26"/>
    </row>
    <row r="12" spans="1:27" s="41" customFormat="1" x14ac:dyDescent="0.2">
      <c r="A12" s="41" t="s">
        <v>102</v>
      </c>
      <c r="B12" s="24" t="s">
        <v>100</v>
      </c>
      <c r="C12" s="42">
        <f>'       DATA_IN       '!J56</f>
        <v>0</v>
      </c>
      <c r="D12" s="42"/>
      <c r="E12" s="38" t="e">
        <f>C12/(C12+G12+K12+O12+S12)</f>
        <v>#DIV/0!</v>
      </c>
      <c r="F12" s="42"/>
      <c r="G12" s="42">
        <f>'       DATA_IN       '!J57</f>
        <v>0</v>
      </c>
      <c r="H12" s="42"/>
      <c r="I12" s="38" t="e">
        <f>G12/(C12+G12+K12+O12+S12)</f>
        <v>#DIV/0!</v>
      </c>
      <c r="J12" s="42"/>
      <c r="K12" s="42">
        <f>'       DATA_IN       '!J58</f>
        <v>0</v>
      </c>
      <c r="L12" s="42"/>
      <c r="M12" s="38" t="e">
        <f>K12/(C12+G12+K12+O12+S12)</f>
        <v>#DIV/0!</v>
      </c>
      <c r="N12" s="42"/>
      <c r="O12" s="42">
        <f>'       DATA_IN       '!J59</f>
        <v>0</v>
      </c>
      <c r="P12" s="42"/>
      <c r="Q12" s="38" t="e">
        <f>O12/(C12+G12+K12+O12+S12)</f>
        <v>#DIV/0!</v>
      </c>
      <c r="R12" s="42"/>
      <c r="S12" s="42">
        <f>'       DATA_IN       '!J60</f>
        <v>0</v>
      </c>
      <c r="T12" s="42"/>
      <c r="U12" s="38" t="e">
        <f>S12/(C12+G12+K12+O12+S12)</f>
        <v>#DIV/0!</v>
      </c>
      <c r="W12" s="46" t="e">
        <f>'       DATA_IN       '!J66</f>
        <v>#DIV/0!</v>
      </c>
      <c r="X12" s="47">
        <f>'       DATA_IN       '!J72</f>
        <v>0</v>
      </c>
      <c r="Y12" s="48">
        <f>'       DATA_IN       '!J73</f>
        <v>4.45</v>
      </c>
      <c r="Z12" s="48">
        <f>'       DATA_IN       '!J74</f>
        <v>0.4</v>
      </c>
      <c r="AA12" s="43"/>
    </row>
    <row r="13" spans="1:27" x14ac:dyDescent="0.2">
      <c r="C13" s="36"/>
      <c r="D13" s="36"/>
      <c r="E13" s="36"/>
      <c r="F13" s="36"/>
      <c r="G13" s="36"/>
      <c r="H13" s="36"/>
      <c r="I13" s="36"/>
      <c r="J13" s="36"/>
      <c r="K13" s="36"/>
      <c r="L13" s="36"/>
      <c r="M13" s="36"/>
      <c r="N13" s="36"/>
      <c r="O13" s="36"/>
      <c r="P13" s="36"/>
      <c r="Q13" s="36"/>
      <c r="R13" s="36"/>
      <c r="S13" s="36"/>
      <c r="T13" s="36"/>
      <c r="W13" s="26"/>
      <c r="X13" s="27"/>
      <c r="Z13" s="71"/>
      <c r="AA13" s="26"/>
    </row>
    <row r="14" spans="1:27" x14ac:dyDescent="0.2">
      <c r="A14" s="24" t="s">
        <v>103</v>
      </c>
      <c r="B14" s="24" t="s">
        <v>101</v>
      </c>
      <c r="C14" s="36">
        <f>'       DATA_IN       '!K56</f>
        <v>0</v>
      </c>
      <c r="D14" s="36"/>
      <c r="E14" s="38" t="e">
        <f>C14/(C14+G14+K14+O14+S14)</f>
        <v>#DIV/0!</v>
      </c>
      <c r="F14" s="36"/>
      <c r="G14" s="36">
        <f>'       DATA_IN       '!K57</f>
        <v>0</v>
      </c>
      <c r="H14" s="36"/>
      <c r="I14" s="38" t="e">
        <f>G14/(C14+G14+K14+O14+S14)</f>
        <v>#DIV/0!</v>
      </c>
      <c r="J14" s="36"/>
      <c r="K14" s="36">
        <f>'       DATA_IN       '!K58</f>
        <v>0</v>
      </c>
      <c r="L14" s="36"/>
      <c r="M14" s="38" t="e">
        <f>K14/(C14+G14+K14+O14+S14)</f>
        <v>#DIV/0!</v>
      </c>
      <c r="N14" s="36"/>
      <c r="O14" s="36">
        <f>'       DATA_IN       '!K59</f>
        <v>0</v>
      </c>
      <c r="P14" s="36"/>
      <c r="Q14" s="38" t="e">
        <f>O14/(C14+G14+K14+O14+S14)</f>
        <v>#DIV/0!</v>
      </c>
      <c r="R14" s="36"/>
      <c r="S14" s="36">
        <f>'       DATA_IN       '!K60</f>
        <v>0</v>
      </c>
      <c r="T14" s="36"/>
      <c r="U14" s="44" t="e">
        <f>S14/(C14+G14+K14+O14+S14)</f>
        <v>#DIV/0!</v>
      </c>
      <c r="V14" s="45"/>
      <c r="W14" s="46" t="e">
        <f>'       DATA_IN       '!K66</f>
        <v>#DIV/0!</v>
      </c>
      <c r="X14" s="47">
        <f>'       DATA_IN       '!K72</f>
        <v>0</v>
      </c>
      <c r="Y14" s="48">
        <f>'       DATA_IN       '!K73</f>
        <v>4.3899999999999997</v>
      </c>
      <c r="Z14" s="49">
        <f>'       DATA_IN       '!K74</f>
        <v>0.6</v>
      </c>
      <c r="AA14" s="26"/>
    </row>
    <row r="15" spans="1:27" x14ac:dyDescent="0.2">
      <c r="A15" s="25"/>
      <c r="B15" s="25" t="s">
        <v>55</v>
      </c>
      <c r="C15" s="35"/>
      <c r="D15" s="35"/>
      <c r="E15" s="35"/>
      <c r="F15" s="35"/>
      <c r="G15" s="35"/>
      <c r="H15" s="35"/>
      <c r="I15" s="35"/>
      <c r="J15" s="35"/>
      <c r="K15" s="60"/>
      <c r="L15" s="35"/>
      <c r="M15" s="35"/>
      <c r="N15" s="35"/>
      <c r="O15" s="60"/>
      <c r="P15" s="35"/>
      <c r="Q15" s="35"/>
      <c r="R15" s="35"/>
      <c r="S15" s="35"/>
      <c r="T15" s="35"/>
      <c r="U15" s="60"/>
      <c r="V15" s="25"/>
      <c r="W15" s="39"/>
      <c r="X15" s="40"/>
      <c r="Y15" s="25"/>
      <c r="Z15" s="70"/>
      <c r="AA15" s="26"/>
    </row>
    <row r="16" spans="1:27" ht="9" customHeight="1" x14ac:dyDescent="0.2"/>
    <row r="17" spans="1:27" ht="15.75" x14ac:dyDescent="0.25">
      <c r="A17" s="95" t="s">
        <v>138</v>
      </c>
    </row>
    <row r="18" spans="1:27" x14ac:dyDescent="0.2">
      <c r="A18" s="25" t="s">
        <v>19</v>
      </c>
      <c r="B18" s="25" t="s">
        <v>56</v>
      </c>
      <c r="C18" s="60"/>
      <c r="D18" s="60"/>
      <c r="E18" s="60"/>
      <c r="F18" s="60"/>
      <c r="G18" s="60"/>
      <c r="H18" s="60"/>
      <c r="I18" s="60"/>
      <c r="J18" s="60"/>
      <c r="K18" s="60"/>
      <c r="L18" s="60"/>
      <c r="M18" s="60"/>
      <c r="N18" s="60"/>
      <c r="O18" s="60"/>
      <c r="P18" s="60"/>
      <c r="Q18" s="60"/>
      <c r="R18" s="60"/>
      <c r="S18" s="60"/>
      <c r="T18" s="60"/>
      <c r="U18" s="60"/>
      <c r="V18" s="25"/>
      <c r="W18" s="25"/>
      <c r="X18" s="25"/>
      <c r="Y18" s="25"/>
      <c r="Z18" s="25"/>
    </row>
    <row r="19" spans="1:27" x14ac:dyDescent="0.2">
      <c r="A19" s="51"/>
      <c r="B19" s="51"/>
      <c r="C19" s="52"/>
      <c r="D19" s="52"/>
      <c r="E19" s="52"/>
      <c r="F19" s="52"/>
      <c r="G19" s="52"/>
      <c r="H19" s="52"/>
      <c r="I19" s="112" t="s">
        <v>1</v>
      </c>
      <c r="J19" s="52"/>
      <c r="K19" s="52"/>
      <c r="L19" s="52"/>
      <c r="M19" s="52"/>
      <c r="N19" s="52"/>
      <c r="O19" s="52"/>
      <c r="P19" s="52"/>
      <c r="Q19" s="52"/>
      <c r="R19" s="52"/>
      <c r="S19" s="52"/>
      <c r="T19" s="52"/>
      <c r="U19" s="52"/>
      <c r="V19" s="51"/>
      <c r="W19" s="160" t="s">
        <v>3</v>
      </c>
      <c r="X19" s="165"/>
      <c r="Y19" s="166" t="s">
        <v>8</v>
      </c>
      <c r="Z19" s="161"/>
    </row>
    <row r="20" spans="1:27" x14ac:dyDescent="0.2">
      <c r="C20" s="158" t="s">
        <v>60</v>
      </c>
      <c r="D20" s="158"/>
      <c r="E20" s="158"/>
      <c r="F20" s="78"/>
      <c r="G20" s="158" t="s">
        <v>62</v>
      </c>
      <c r="H20" s="158"/>
      <c r="I20" s="158"/>
      <c r="J20" s="78"/>
      <c r="K20" s="158" t="s">
        <v>63</v>
      </c>
      <c r="L20" s="158"/>
      <c r="M20" s="158"/>
      <c r="N20" s="78"/>
      <c r="O20" s="158" t="s">
        <v>64</v>
      </c>
      <c r="P20" s="158"/>
      <c r="Q20" s="158"/>
      <c r="R20" s="78"/>
      <c r="S20" s="158" t="s">
        <v>65</v>
      </c>
      <c r="T20" s="158"/>
      <c r="U20" s="158"/>
      <c r="W20" s="81" t="s">
        <v>5</v>
      </c>
      <c r="X20" s="82" t="s">
        <v>7</v>
      </c>
      <c r="Y20" s="80"/>
      <c r="Z20" s="80"/>
      <c r="AA20" s="26"/>
    </row>
    <row r="21" spans="1:27" x14ac:dyDescent="0.2">
      <c r="C21" s="157">
        <v>1</v>
      </c>
      <c r="D21" s="157"/>
      <c r="E21" s="157"/>
      <c r="G21" s="157">
        <v>2</v>
      </c>
      <c r="H21" s="157"/>
      <c r="I21" s="157"/>
      <c r="K21" s="157">
        <v>3</v>
      </c>
      <c r="L21" s="157"/>
      <c r="M21" s="157"/>
      <c r="O21" s="157">
        <v>4</v>
      </c>
      <c r="P21" s="157"/>
      <c r="Q21" s="157"/>
      <c r="S21" s="157">
        <v>5</v>
      </c>
      <c r="T21" s="157"/>
      <c r="U21" s="157"/>
      <c r="W21" s="81" t="s">
        <v>6</v>
      </c>
      <c r="X21" s="82" t="s">
        <v>6</v>
      </c>
      <c r="Y21" s="80"/>
      <c r="Z21" s="80"/>
      <c r="AA21" s="26"/>
    </row>
    <row r="22" spans="1:27" x14ac:dyDescent="0.2">
      <c r="C22" s="50" t="s">
        <v>2</v>
      </c>
      <c r="D22" s="52"/>
      <c r="E22" s="50" t="s">
        <v>0</v>
      </c>
      <c r="F22" s="52"/>
      <c r="G22" s="50" t="s">
        <v>2</v>
      </c>
      <c r="H22" s="52"/>
      <c r="I22" s="50" t="s">
        <v>0</v>
      </c>
      <c r="J22" s="52"/>
      <c r="K22" s="50" t="s">
        <v>2</v>
      </c>
      <c r="L22" s="52"/>
      <c r="M22" s="50" t="s">
        <v>0</v>
      </c>
      <c r="N22" s="52"/>
      <c r="O22" s="50" t="s">
        <v>2</v>
      </c>
      <c r="P22" s="52"/>
      <c r="Q22" s="50" t="s">
        <v>0</v>
      </c>
      <c r="R22" s="52"/>
      <c r="S22" s="50" t="s">
        <v>2</v>
      </c>
      <c r="T22" s="52"/>
      <c r="U22" s="50" t="s">
        <v>0</v>
      </c>
      <c r="V22" s="51"/>
      <c r="W22" s="54" t="s">
        <v>17</v>
      </c>
      <c r="X22" s="55" t="s">
        <v>17</v>
      </c>
      <c r="Y22" s="56" t="s">
        <v>17</v>
      </c>
      <c r="Z22" s="56" t="s">
        <v>11</v>
      </c>
      <c r="AA22" s="26"/>
    </row>
    <row r="23" spans="1:27" x14ac:dyDescent="0.2">
      <c r="B23" s="24" t="s">
        <v>57</v>
      </c>
      <c r="C23" s="62"/>
      <c r="D23" s="63"/>
      <c r="E23" s="62"/>
      <c r="F23" s="63"/>
      <c r="G23" s="62"/>
      <c r="H23" s="63"/>
      <c r="I23" s="62"/>
      <c r="J23" s="63"/>
      <c r="K23" s="62"/>
      <c r="L23" s="63"/>
      <c r="M23" s="62"/>
      <c r="N23" s="63"/>
      <c r="O23" s="62"/>
      <c r="P23" s="63"/>
      <c r="Q23" s="62"/>
      <c r="R23" s="63"/>
      <c r="S23" s="62"/>
      <c r="T23" s="63"/>
      <c r="U23" s="62"/>
      <c r="V23" s="61"/>
      <c r="W23" s="64"/>
      <c r="X23" s="65"/>
      <c r="Y23" s="66"/>
      <c r="Z23" s="67"/>
      <c r="AA23" s="26"/>
    </row>
    <row r="24" spans="1:27" x14ac:dyDescent="0.2">
      <c r="B24" s="24" t="s">
        <v>58</v>
      </c>
      <c r="C24" s="37">
        <f>'       DATA_IN       '!M56</f>
        <v>0</v>
      </c>
      <c r="E24" s="44" t="e">
        <f>C24/(C24+G24+K24+O24+S24)*100</f>
        <v>#DIV/0!</v>
      </c>
      <c r="G24" s="37">
        <f>'       DATA_IN       '!M57</f>
        <v>0</v>
      </c>
      <c r="I24" s="44" t="e">
        <f>G24/(C24+G24+K24+O24+S24)</f>
        <v>#DIV/0!</v>
      </c>
      <c r="K24" s="37">
        <f>'       DATA_IN       '!M58</f>
        <v>0</v>
      </c>
      <c r="L24" s="58"/>
      <c r="M24" s="44" t="e">
        <f>K24/(C24+G24+K24+O24+S24)</f>
        <v>#DIV/0!</v>
      </c>
      <c r="O24" s="37">
        <f>'       DATA_IN       '!M59</f>
        <v>0</v>
      </c>
      <c r="P24" s="58"/>
      <c r="Q24" s="44" t="e">
        <f>O24/(C24+G24+K24+O24+S24)</f>
        <v>#DIV/0!</v>
      </c>
      <c r="S24" s="37">
        <f>'       DATA_IN       '!M60</f>
        <v>0</v>
      </c>
      <c r="T24" s="58"/>
      <c r="U24" s="44" t="e">
        <f>S24/(C24+G24+K24+O24+S24)</f>
        <v>#DIV/0!</v>
      </c>
      <c r="W24" s="46" t="e">
        <f>'       DATA_IN       '!M66</f>
        <v>#DIV/0!</v>
      </c>
      <c r="X24" s="47">
        <f>'       DATA_IN       '!M72</f>
        <v>0</v>
      </c>
      <c r="Y24" s="49">
        <f>'       DATA_IN       '!M73</f>
        <v>4.1500000000000004</v>
      </c>
      <c r="Z24" s="68">
        <f>'       DATA_IN       '!M74</f>
        <v>0.6</v>
      </c>
      <c r="AA24" s="26"/>
    </row>
    <row r="25" spans="1:27" x14ac:dyDescent="0.2">
      <c r="A25" s="25"/>
      <c r="B25" s="69"/>
      <c r="C25" s="60"/>
      <c r="D25" s="60"/>
      <c r="E25" s="60"/>
      <c r="F25" s="60"/>
      <c r="G25" s="60"/>
      <c r="H25" s="60"/>
      <c r="I25" s="60"/>
      <c r="J25" s="60"/>
      <c r="K25" s="60"/>
      <c r="L25" s="60"/>
      <c r="M25" s="60"/>
      <c r="N25" s="60"/>
      <c r="O25" s="60"/>
      <c r="P25" s="60"/>
      <c r="Q25" s="60"/>
      <c r="R25" s="60"/>
      <c r="S25" s="60"/>
      <c r="T25" s="60"/>
      <c r="U25" s="60"/>
      <c r="V25" s="25"/>
      <c r="W25" s="39"/>
      <c r="X25" s="40"/>
      <c r="Y25" s="25"/>
      <c r="Z25" s="70"/>
      <c r="AA25" s="26"/>
    </row>
    <row r="26" spans="1:27" ht="9" customHeight="1" x14ac:dyDescent="0.2">
      <c r="U26" s="57"/>
      <c r="Z26" s="61"/>
    </row>
    <row r="27" spans="1:27" ht="15.75" x14ac:dyDescent="0.25">
      <c r="A27" s="95" t="s">
        <v>139</v>
      </c>
      <c r="U27" s="57"/>
    </row>
    <row r="28" spans="1:27" x14ac:dyDescent="0.2">
      <c r="A28" s="25" t="s">
        <v>53</v>
      </c>
      <c r="B28" s="25" t="s">
        <v>59</v>
      </c>
      <c r="C28" s="60"/>
      <c r="D28" s="60"/>
      <c r="E28" s="60"/>
      <c r="F28" s="60"/>
      <c r="G28" s="60"/>
      <c r="H28" s="60"/>
      <c r="I28" s="60"/>
      <c r="J28" s="60"/>
      <c r="K28" s="60"/>
      <c r="L28" s="60"/>
      <c r="M28" s="60"/>
      <c r="N28" s="60"/>
      <c r="O28" s="60"/>
      <c r="P28" s="60"/>
      <c r="Q28" s="60"/>
      <c r="R28" s="60"/>
      <c r="S28" s="60"/>
      <c r="T28" s="60"/>
      <c r="U28" s="59"/>
      <c r="V28" s="25"/>
      <c r="W28" s="25"/>
      <c r="X28" s="25"/>
      <c r="Y28" s="25"/>
      <c r="Z28" s="25"/>
    </row>
    <row r="29" spans="1:27" x14ac:dyDescent="0.2">
      <c r="A29" s="51"/>
      <c r="B29" s="51"/>
      <c r="C29" s="52"/>
      <c r="D29" s="52"/>
      <c r="E29" s="52"/>
      <c r="F29" s="52"/>
      <c r="G29" s="52"/>
      <c r="H29" s="52"/>
      <c r="I29" s="112" t="s">
        <v>1</v>
      </c>
      <c r="J29" s="52"/>
      <c r="K29" s="52"/>
      <c r="L29" s="52"/>
      <c r="M29" s="52"/>
      <c r="N29" s="52"/>
      <c r="O29" s="52"/>
      <c r="P29" s="52"/>
      <c r="Q29" s="52"/>
      <c r="R29" s="52"/>
      <c r="S29" s="52"/>
      <c r="T29" s="52"/>
      <c r="U29" s="52"/>
      <c r="V29" s="51"/>
      <c r="W29" s="160" t="s">
        <v>3</v>
      </c>
      <c r="X29" s="167"/>
      <c r="Y29" s="166" t="s">
        <v>8</v>
      </c>
      <c r="Z29" s="161"/>
    </row>
    <row r="30" spans="1:27" ht="26.25" customHeight="1" x14ac:dyDescent="0.2">
      <c r="C30" s="158" t="s">
        <v>12</v>
      </c>
      <c r="D30" s="158"/>
      <c r="E30" s="158"/>
      <c r="F30" s="78"/>
      <c r="G30" s="158" t="s">
        <v>13</v>
      </c>
      <c r="H30" s="158"/>
      <c r="I30" s="158"/>
      <c r="J30" s="78"/>
      <c r="K30" s="159" t="s">
        <v>14</v>
      </c>
      <c r="L30" s="159"/>
      <c r="M30" s="159"/>
      <c r="N30" s="78"/>
      <c r="O30" s="158" t="s">
        <v>15</v>
      </c>
      <c r="P30" s="158"/>
      <c r="Q30" s="158"/>
      <c r="R30" s="78"/>
      <c r="S30" s="158" t="s">
        <v>16</v>
      </c>
      <c r="T30" s="158"/>
      <c r="U30" s="158"/>
      <c r="V30" s="72"/>
      <c r="W30" s="81" t="s">
        <v>5</v>
      </c>
      <c r="X30" s="82" t="s">
        <v>7</v>
      </c>
      <c r="Y30" s="80"/>
      <c r="Z30" s="80"/>
      <c r="AA30" s="26"/>
    </row>
    <row r="31" spans="1:27" x14ac:dyDescent="0.2">
      <c r="C31" s="157">
        <v>1</v>
      </c>
      <c r="D31" s="157"/>
      <c r="E31" s="157"/>
      <c r="G31" s="157">
        <v>2</v>
      </c>
      <c r="H31" s="157"/>
      <c r="I31" s="157"/>
      <c r="K31" s="157">
        <v>3</v>
      </c>
      <c r="L31" s="157"/>
      <c r="M31" s="157"/>
      <c r="O31" s="157">
        <v>4</v>
      </c>
      <c r="P31" s="157"/>
      <c r="Q31" s="157"/>
      <c r="S31" s="157">
        <v>5</v>
      </c>
      <c r="T31" s="157"/>
      <c r="U31" s="157"/>
      <c r="W31" s="81" t="s">
        <v>6</v>
      </c>
      <c r="X31" s="82" t="s">
        <v>6</v>
      </c>
      <c r="Y31" s="80"/>
      <c r="Z31" s="80"/>
      <c r="AA31" s="26"/>
    </row>
    <row r="32" spans="1:27" x14ac:dyDescent="0.2">
      <c r="C32" s="50" t="s">
        <v>2</v>
      </c>
      <c r="D32" s="52"/>
      <c r="E32" s="50" t="s">
        <v>0</v>
      </c>
      <c r="F32" s="52"/>
      <c r="G32" s="50" t="s">
        <v>2</v>
      </c>
      <c r="H32" s="52"/>
      <c r="I32" s="50" t="s">
        <v>0</v>
      </c>
      <c r="J32" s="52"/>
      <c r="K32" s="50" t="s">
        <v>2</v>
      </c>
      <c r="L32" s="52"/>
      <c r="M32" s="50" t="s">
        <v>0</v>
      </c>
      <c r="N32" s="52"/>
      <c r="O32" s="50" t="s">
        <v>2</v>
      </c>
      <c r="P32" s="52"/>
      <c r="Q32" s="50" t="s">
        <v>0</v>
      </c>
      <c r="R32" s="52"/>
      <c r="S32" s="50" t="s">
        <v>2</v>
      </c>
      <c r="T32" s="52"/>
      <c r="U32" s="50" t="s">
        <v>0</v>
      </c>
      <c r="V32" s="53"/>
      <c r="W32" s="54" t="s">
        <v>17</v>
      </c>
      <c r="X32" s="55" t="s">
        <v>17</v>
      </c>
      <c r="Y32" s="56" t="s">
        <v>17</v>
      </c>
      <c r="Z32" s="56" t="s">
        <v>11</v>
      </c>
      <c r="AA32" s="26"/>
    </row>
    <row r="33" spans="1:27" x14ac:dyDescent="0.2">
      <c r="E33" s="57"/>
      <c r="I33" s="57"/>
      <c r="U33" s="57"/>
      <c r="W33" s="26"/>
      <c r="X33" s="37"/>
      <c r="Y33" s="73"/>
      <c r="Z33" s="37"/>
      <c r="AA33" s="26"/>
    </row>
    <row r="34" spans="1:27" x14ac:dyDescent="0.2">
      <c r="A34" s="37"/>
      <c r="C34" s="37">
        <f>'       DATA_IN       '!N56</f>
        <v>0</v>
      </c>
      <c r="E34" s="44" t="e">
        <f>C34/(C34+G34+K34+O34+S34)</f>
        <v>#DIV/0!</v>
      </c>
      <c r="G34" s="37">
        <f>'       DATA_IN       '!N57</f>
        <v>0</v>
      </c>
      <c r="I34" s="44" t="e">
        <f>G34/(C34+G34+K34+O34+S34)</f>
        <v>#DIV/0!</v>
      </c>
      <c r="K34" s="37">
        <f>'       DATA_IN       '!N58</f>
        <v>0</v>
      </c>
      <c r="L34" s="58"/>
      <c r="M34" s="44" t="e">
        <f>K34/(C34+G34+K34+O34+S34)</f>
        <v>#DIV/0!</v>
      </c>
      <c r="O34" s="37">
        <f>'       DATA_IN       '!N59</f>
        <v>0</v>
      </c>
      <c r="P34" s="58"/>
      <c r="Q34" s="44" t="e">
        <f>O34/(C34+G34+K34+O34+S34)</f>
        <v>#DIV/0!</v>
      </c>
      <c r="S34" s="37">
        <f>'       DATA_IN       '!N60</f>
        <v>0</v>
      </c>
      <c r="T34" s="58"/>
      <c r="U34" s="44" t="e">
        <f>S34/(C34+G34+K34+O34+S34)</f>
        <v>#DIV/0!</v>
      </c>
      <c r="V34" s="74"/>
      <c r="W34" s="48" t="e">
        <f>'       DATA_IN       '!N66</f>
        <v>#DIV/0!</v>
      </c>
      <c r="X34" s="47">
        <f>'       DATA_IN       '!N72</f>
        <v>0</v>
      </c>
      <c r="Y34" s="49">
        <f>'       DATA_IN       '!N73</f>
        <v>4.43</v>
      </c>
      <c r="Z34" s="48">
        <f>'       DATA_IN       '!N74</f>
        <v>0.52</v>
      </c>
      <c r="AA34" s="26"/>
    </row>
    <row r="35" spans="1:27" x14ac:dyDescent="0.2">
      <c r="A35" s="60"/>
      <c r="B35" s="25"/>
      <c r="C35" s="60"/>
      <c r="D35" s="60"/>
      <c r="E35" s="59"/>
      <c r="F35" s="60"/>
      <c r="G35" s="60"/>
      <c r="H35" s="60"/>
      <c r="I35" s="59"/>
      <c r="J35" s="60"/>
      <c r="K35" s="60"/>
      <c r="L35" s="60"/>
      <c r="M35" s="60"/>
      <c r="N35" s="60"/>
      <c r="O35" s="60"/>
      <c r="P35" s="60"/>
      <c r="Q35" s="59"/>
      <c r="R35" s="60"/>
      <c r="S35" s="60"/>
      <c r="T35" s="60"/>
      <c r="U35" s="59"/>
      <c r="V35" s="75"/>
      <c r="W35" s="25"/>
      <c r="X35" s="40"/>
      <c r="Y35" s="77"/>
      <c r="Z35" s="113"/>
      <c r="AA35" s="26"/>
    </row>
    <row r="36" spans="1:27" ht="9" customHeight="1" x14ac:dyDescent="0.2">
      <c r="A36" s="37"/>
      <c r="V36" s="37"/>
      <c r="Y36" s="49"/>
      <c r="Z36" s="62"/>
    </row>
    <row r="37" spans="1:27" ht="15.75" x14ac:dyDescent="0.25">
      <c r="A37" s="95" t="s">
        <v>98</v>
      </c>
      <c r="Y37" s="49"/>
      <c r="Z37" s="49"/>
    </row>
    <row r="38" spans="1:27" x14ac:dyDescent="0.2">
      <c r="A38" s="24" t="s">
        <v>99</v>
      </c>
      <c r="X38" s="49"/>
      <c r="Y38" s="49"/>
    </row>
    <row r="39" spans="1:27" x14ac:dyDescent="0.2">
      <c r="A39" s="51"/>
      <c r="B39" s="51"/>
      <c r="C39" s="156" t="s">
        <v>3</v>
      </c>
      <c r="D39" s="156"/>
      <c r="E39" s="156"/>
      <c r="F39" s="156"/>
      <c r="G39" s="156"/>
      <c r="H39" s="156"/>
      <c r="I39" s="156"/>
      <c r="J39" s="156"/>
      <c r="K39" s="156"/>
      <c r="L39" s="156"/>
      <c r="M39" s="156"/>
      <c r="N39" s="156"/>
      <c r="O39" s="156"/>
      <c r="P39" s="156"/>
      <c r="Q39" s="156"/>
      <c r="R39" s="156"/>
      <c r="S39" s="156"/>
      <c r="T39" s="156"/>
      <c r="U39" s="56"/>
      <c r="V39" s="56"/>
      <c r="W39" s="160" t="s">
        <v>8</v>
      </c>
      <c r="X39" s="156"/>
      <c r="Y39" s="156"/>
      <c r="Z39" s="161"/>
    </row>
    <row r="40" spans="1:27" x14ac:dyDescent="0.2">
      <c r="C40" s="104"/>
      <c r="D40" s="104"/>
      <c r="E40" s="104"/>
      <c r="F40" s="156" t="s">
        <v>119</v>
      </c>
      <c r="G40" s="156"/>
      <c r="H40" s="156"/>
      <c r="I40" s="156"/>
      <c r="J40" s="156"/>
      <c r="K40" s="104"/>
      <c r="L40" s="104"/>
      <c r="M40" s="104"/>
      <c r="N40" s="156" t="s">
        <v>120</v>
      </c>
      <c r="O40" s="156"/>
      <c r="P40" s="156"/>
      <c r="Q40" s="156"/>
      <c r="R40" s="156"/>
      <c r="S40" s="104"/>
      <c r="T40" s="104"/>
      <c r="U40" s="104"/>
      <c r="V40" s="105"/>
      <c r="W40" s="162" t="s">
        <v>121</v>
      </c>
      <c r="X40" s="163"/>
      <c r="Y40" s="163"/>
      <c r="Z40" s="164"/>
    </row>
    <row r="41" spans="1:27" x14ac:dyDescent="0.2">
      <c r="C41" s="52"/>
      <c r="D41" s="52"/>
      <c r="E41" s="52"/>
      <c r="F41" s="52"/>
      <c r="G41" s="50" t="s">
        <v>2</v>
      </c>
      <c r="H41" s="52"/>
      <c r="I41" s="50" t="s">
        <v>0</v>
      </c>
      <c r="J41" s="52"/>
      <c r="K41" s="52"/>
      <c r="L41" s="52"/>
      <c r="M41" s="52"/>
      <c r="N41" s="52"/>
      <c r="O41" s="50" t="s">
        <v>2</v>
      </c>
      <c r="P41" s="52"/>
      <c r="Q41" s="50" t="s">
        <v>0</v>
      </c>
      <c r="R41" s="52"/>
      <c r="S41" s="52"/>
      <c r="T41" s="52"/>
      <c r="U41" s="52"/>
      <c r="V41" s="52"/>
      <c r="W41" s="106"/>
      <c r="X41" s="50" t="s">
        <v>2</v>
      </c>
      <c r="Y41" s="50" t="s">
        <v>0</v>
      </c>
      <c r="Z41" s="107"/>
    </row>
    <row r="42" spans="1:27" x14ac:dyDescent="0.2">
      <c r="A42" s="24" t="s">
        <v>102</v>
      </c>
      <c r="B42" s="24" t="s">
        <v>111</v>
      </c>
      <c r="G42" s="37">
        <f>'       DATA_IN       '!O56</f>
        <v>0</v>
      </c>
      <c r="I42" s="44" t="e">
        <f>'       DATA_IN       '!O56/'       DATA_IN       '!B69</f>
        <v>#DIV/0!</v>
      </c>
      <c r="O42" s="37">
        <f>'       DATA_IN       '!O75</f>
        <v>0</v>
      </c>
      <c r="Q42" s="44">
        <f>'       DATA_IN       '!O76</f>
        <v>0</v>
      </c>
      <c r="V42" s="37"/>
      <c r="W42" s="93"/>
      <c r="X42" s="37">
        <f>'       DATA_IN       '!O77</f>
        <v>29</v>
      </c>
      <c r="Y42" s="97">
        <f>'       DATA_IN       '!O78</f>
        <v>0.26900000000000002</v>
      </c>
      <c r="Z42" s="71"/>
    </row>
    <row r="43" spans="1:27" x14ac:dyDescent="0.2">
      <c r="A43" s="24" t="s">
        <v>103</v>
      </c>
      <c r="B43" s="24" t="s">
        <v>76</v>
      </c>
      <c r="G43" s="37">
        <f>'       DATA_IN       '!P56</f>
        <v>0</v>
      </c>
      <c r="I43" s="44" t="e">
        <f>'       DATA_IN       '!P56/'       DATA_IN       '!B69</f>
        <v>#DIV/0!</v>
      </c>
      <c r="O43" s="37">
        <f>'       DATA_IN       '!P75</f>
        <v>0</v>
      </c>
      <c r="Q43" s="44">
        <f>'       DATA_IN       '!O76</f>
        <v>0</v>
      </c>
      <c r="V43" s="37"/>
      <c r="W43" s="94"/>
      <c r="X43" s="37">
        <f>'       DATA_IN       '!P77</f>
        <v>26</v>
      </c>
      <c r="Y43" s="97">
        <f>'       DATA_IN       '!P78</f>
        <v>0.20100000000000001</v>
      </c>
      <c r="Z43" s="71"/>
    </row>
    <row r="44" spans="1:27" x14ac:dyDescent="0.2">
      <c r="A44" s="24" t="s">
        <v>104</v>
      </c>
      <c r="B44" s="24" t="s">
        <v>112</v>
      </c>
      <c r="G44" s="37">
        <f>'       DATA_IN       '!Q56</f>
        <v>0</v>
      </c>
      <c r="I44" s="44" t="e">
        <f>'       DATA_IN       '!Q56/'       DATA_IN       '!B69</f>
        <v>#DIV/0!</v>
      </c>
      <c r="O44" s="37">
        <f>'       DATA_IN       '!Q75</f>
        <v>0</v>
      </c>
      <c r="Q44" s="44">
        <f>'       DATA_IN       '!Q76</f>
        <v>0</v>
      </c>
      <c r="V44" s="37"/>
      <c r="W44" s="94"/>
      <c r="X44" s="37">
        <f>'       DATA_IN       '!Q77</f>
        <v>28</v>
      </c>
      <c r="Y44" s="97">
        <f>'       DATA_IN       '!Q78</f>
        <v>0.161</v>
      </c>
      <c r="Z44" s="71"/>
    </row>
    <row r="45" spans="1:27" x14ac:dyDescent="0.2">
      <c r="A45" s="24" t="s">
        <v>105</v>
      </c>
      <c r="B45" s="24" t="s">
        <v>113</v>
      </c>
      <c r="G45" s="37">
        <f>'       DATA_IN       '!R56</f>
        <v>0</v>
      </c>
      <c r="I45" s="44" t="e">
        <f>'       DATA_IN       '!R56/'       DATA_IN       '!B69</f>
        <v>#DIV/0!</v>
      </c>
      <c r="O45" s="37">
        <f>'       DATA_IN       '!R75</f>
        <v>0</v>
      </c>
      <c r="Q45" s="44">
        <f>'       DATA_IN       '!R76</f>
        <v>0</v>
      </c>
      <c r="V45" s="37"/>
      <c r="W45" s="94"/>
      <c r="X45" s="37">
        <f>'       DATA_IN       '!R77</f>
        <v>20</v>
      </c>
      <c r="Y45" s="97">
        <f>'       DATA_IN       '!R78</f>
        <v>0.16200000000000001</v>
      </c>
      <c r="Z45" s="71"/>
    </row>
    <row r="46" spans="1:27" x14ac:dyDescent="0.2">
      <c r="A46" s="24" t="s">
        <v>106</v>
      </c>
      <c r="B46" s="24" t="s">
        <v>114</v>
      </c>
      <c r="G46" s="37">
        <f>'       DATA_IN       '!S56</f>
        <v>0</v>
      </c>
      <c r="I46" s="44" t="e">
        <f>'       DATA_IN       '!S56/'       DATA_IN       '!B69</f>
        <v>#DIV/0!</v>
      </c>
      <c r="O46" s="37">
        <f>'       DATA_IN       '!S75</f>
        <v>0</v>
      </c>
      <c r="Q46" s="44">
        <f>'       DATA_IN       '!S76</f>
        <v>0</v>
      </c>
      <c r="V46" s="37"/>
      <c r="W46" s="94"/>
      <c r="X46" s="37">
        <f>'       DATA_IN       '!S77</f>
        <v>9</v>
      </c>
      <c r="Y46" s="97">
        <f>'       DATA_IN       '!S78</f>
        <v>7.1999999999999995E-2</v>
      </c>
      <c r="Z46" s="71"/>
    </row>
    <row r="47" spans="1:27" x14ac:dyDescent="0.2">
      <c r="A47" s="24" t="s">
        <v>107</v>
      </c>
      <c r="B47" s="24" t="s">
        <v>115</v>
      </c>
      <c r="G47" s="37">
        <f>'       DATA_IN       '!T56</f>
        <v>0</v>
      </c>
      <c r="I47" s="44" t="e">
        <f>'       DATA_IN       '!T56/'       DATA_IN       '!B69</f>
        <v>#DIV/0!</v>
      </c>
      <c r="O47" s="37">
        <f>'       DATA_IN       '!T75</f>
        <v>0</v>
      </c>
      <c r="Q47" s="44">
        <f>'       DATA_IN       '!T76</f>
        <v>0</v>
      </c>
      <c r="V47" s="37"/>
      <c r="W47" s="94"/>
      <c r="X47" s="37">
        <f>'       DATA_IN       '!T77</f>
        <v>24</v>
      </c>
      <c r="Y47" s="97">
        <f>'       DATA_IN       '!T78</f>
        <v>0.20799999999999999</v>
      </c>
      <c r="Z47" s="71"/>
    </row>
    <row r="48" spans="1:27" x14ac:dyDescent="0.2">
      <c r="A48" s="24" t="s">
        <v>108</v>
      </c>
      <c r="B48" s="24" t="s">
        <v>116</v>
      </c>
      <c r="G48" s="37">
        <f>'       DATA_IN       '!U56</f>
        <v>0</v>
      </c>
      <c r="I48" s="44" t="e">
        <f>'       DATA_IN       '!U56/'       DATA_IN       '!B69</f>
        <v>#DIV/0!</v>
      </c>
      <c r="O48" s="37">
        <f>'       DATA_IN       '!U75</f>
        <v>0</v>
      </c>
      <c r="Q48" s="44">
        <f>'       DATA_IN       '!U76</f>
        <v>0</v>
      </c>
      <c r="V48" s="37"/>
      <c r="W48" s="94"/>
      <c r="X48" s="37">
        <f>'       DATA_IN       '!U77</f>
        <v>7</v>
      </c>
      <c r="Y48" s="97">
        <f>'       DATA_IN       '!U78</f>
        <v>4.5999999999999999E-2</v>
      </c>
      <c r="Z48" s="71"/>
    </row>
    <row r="49" spans="1:26" x14ac:dyDescent="0.2">
      <c r="A49" s="24" t="s">
        <v>109</v>
      </c>
      <c r="B49" s="24" t="s">
        <v>117</v>
      </c>
      <c r="G49" s="37">
        <f>'       DATA_IN       '!V56</f>
        <v>0</v>
      </c>
      <c r="I49" s="44" t="e">
        <f>'       DATA_IN       '!V56/'       DATA_IN       '!B69</f>
        <v>#DIV/0!</v>
      </c>
      <c r="O49" s="37">
        <f>'       DATA_IN       '!V75</f>
        <v>0</v>
      </c>
      <c r="Q49" s="44">
        <f>'       DATA_IN       '!V76</f>
        <v>0</v>
      </c>
      <c r="V49" s="37"/>
      <c r="W49" s="94"/>
      <c r="X49" s="37">
        <f>'       DATA_IN       '!V77</f>
        <v>61</v>
      </c>
      <c r="Y49" s="97">
        <f>'       DATA_IN       '!V78</f>
        <v>0.45900000000000002</v>
      </c>
      <c r="Z49" s="71"/>
    </row>
    <row r="50" spans="1:26" x14ac:dyDescent="0.2">
      <c r="A50" s="24" t="s">
        <v>110</v>
      </c>
      <c r="B50" s="24" t="s">
        <v>118</v>
      </c>
      <c r="G50" s="37">
        <f>'       DATA_IN       '!W56</f>
        <v>0</v>
      </c>
      <c r="I50" s="97" t="e">
        <f>'       DATA_IN       '!W56/'       DATA_IN       '!B69</f>
        <v>#DIV/0!</v>
      </c>
      <c r="O50" s="37">
        <f>'       DATA_IN       '!W75</f>
        <v>0</v>
      </c>
      <c r="Q50" s="97">
        <f>'       DATA_IN       '!W76</f>
        <v>0</v>
      </c>
      <c r="W50" s="26"/>
      <c r="X50" s="37">
        <f>'       DATA_IN       '!W77</f>
        <v>22</v>
      </c>
      <c r="Y50" s="97">
        <f>'       DATA_IN       '!V78</f>
        <v>0.45900000000000002</v>
      </c>
      <c r="Z50" s="71"/>
    </row>
    <row r="51" spans="1:26" x14ac:dyDescent="0.2">
      <c r="A51" s="25"/>
      <c r="B51" s="25" t="s">
        <v>122</v>
      </c>
      <c r="C51" s="60"/>
      <c r="D51" s="60"/>
      <c r="E51" s="60"/>
      <c r="F51" s="60"/>
      <c r="G51" s="60">
        <f>SUM(G42:G50)</f>
        <v>0</v>
      </c>
      <c r="H51" s="60"/>
      <c r="I51" s="98" t="e">
        <f>SUM(I42:I50)</f>
        <v>#DIV/0!</v>
      </c>
      <c r="J51" s="60"/>
      <c r="K51" s="60"/>
      <c r="L51" s="60"/>
      <c r="M51" s="60"/>
      <c r="N51" s="60"/>
      <c r="O51" s="60">
        <f>SUM(O42:O50)</f>
        <v>0</v>
      </c>
      <c r="P51" s="60"/>
      <c r="Q51" s="98">
        <f>SUM(Q42:Q50)</f>
        <v>0</v>
      </c>
      <c r="R51" s="60"/>
      <c r="S51" s="60"/>
      <c r="T51" s="60"/>
      <c r="U51" s="60"/>
      <c r="V51" s="25"/>
      <c r="W51" s="39"/>
      <c r="X51" s="60">
        <f>SUM(X42:X50)</f>
        <v>226</v>
      </c>
      <c r="Y51" s="98">
        <f>SUM(Y42:Y50)</f>
        <v>2.0369999999999999</v>
      </c>
      <c r="Z51" s="70"/>
    </row>
  </sheetData>
  <mergeCells count="45">
    <mergeCell ref="C20:E20"/>
    <mergeCell ref="C21:E21"/>
    <mergeCell ref="G20:I20"/>
    <mergeCell ref="S20:U20"/>
    <mergeCell ref="G21:I21"/>
    <mergeCell ref="K20:M20"/>
    <mergeCell ref="K21:M21"/>
    <mergeCell ref="A1:Z1"/>
    <mergeCell ref="A2:Z2"/>
    <mergeCell ref="A3:Z3"/>
    <mergeCell ref="Y19:Z19"/>
    <mergeCell ref="W19:X19"/>
    <mergeCell ref="O9:Q9"/>
    <mergeCell ref="S8:U8"/>
    <mergeCell ref="S9:U9"/>
    <mergeCell ref="Y8:Z8"/>
    <mergeCell ref="O8:Q8"/>
    <mergeCell ref="C8:E8"/>
    <mergeCell ref="C9:E9"/>
    <mergeCell ref="G8:I8"/>
    <mergeCell ref="G9:I9"/>
    <mergeCell ref="K8:M8"/>
    <mergeCell ref="K9:M9"/>
    <mergeCell ref="W39:Z39"/>
    <mergeCell ref="W40:Z40"/>
    <mergeCell ref="W7:X7"/>
    <mergeCell ref="Y7:Z7"/>
    <mergeCell ref="Y29:Z29"/>
    <mergeCell ref="W29:X29"/>
    <mergeCell ref="F40:J40"/>
    <mergeCell ref="N40:R40"/>
    <mergeCell ref="K31:M31"/>
    <mergeCell ref="O20:Q20"/>
    <mergeCell ref="O21:Q21"/>
    <mergeCell ref="C39:T39"/>
    <mergeCell ref="C30:E30"/>
    <mergeCell ref="C31:E31"/>
    <mergeCell ref="G30:I30"/>
    <mergeCell ref="G31:I31"/>
    <mergeCell ref="K30:M30"/>
    <mergeCell ref="S21:U21"/>
    <mergeCell ref="S30:U30"/>
    <mergeCell ref="S31:U31"/>
    <mergeCell ref="O30:Q30"/>
    <mergeCell ref="O31:Q31"/>
  </mergeCells>
  <phoneticPr fontId="0" type="noConversion"/>
  <pageMargins left="0.75" right="0" top="0.5" bottom="0.5" header="0.5" footer="0.5"/>
  <pageSetup scale="80" fitToHeight="0" orientation="landscape" r:id="rId1"/>
  <headerFooter alignWithMargins="0">
    <oddFooter>&amp;C&amp;8* Evaluator Survey Results - Faculty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2"/>
  <sheetViews>
    <sheetView topLeftCell="A23" zoomScaleNormal="100" workbookViewId="0">
      <selection activeCell="A47" sqref="A47:B62"/>
    </sheetView>
  </sheetViews>
  <sheetFormatPr defaultColWidth="9.140625" defaultRowHeight="12.75" x14ac:dyDescent="0.2"/>
  <cols>
    <col min="1" max="1" width="9.140625" style="24"/>
    <col min="2" max="2" width="91.42578125" style="110" customWidth="1"/>
    <col min="3" max="16384" width="9.140625" style="24"/>
  </cols>
  <sheetData>
    <row r="1" spans="1:3" ht="12.75" customHeight="1" x14ac:dyDescent="0.25">
      <c r="A1" s="171" t="str">
        <f>'   Quant_REPORT   '!A1</f>
        <v>CENTER NAME</v>
      </c>
      <c r="B1" s="171"/>
    </row>
    <row r="2" spans="1:3" ht="12.75" customHeight="1" x14ac:dyDescent="0.25">
      <c r="A2" s="171" t="str">
        <f>'   Quant_REPORT   '!A2</f>
        <v>FY2025 Faculty and Research Scientist Process/Outcome Questionnaire</v>
      </c>
      <c r="B2" s="171"/>
    </row>
    <row r="3" spans="1:3" ht="12.75" customHeight="1" x14ac:dyDescent="0.25">
      <c r="A3" s="172" t="str">
        <f>'   Quant_REPORT   '!A3</f>
        <v>Respondents: Feedback Provided by X of X Researchers Contacted</v>
      </c>
      <c r="B3" s="172"/>
    </row>
    <row r="4" spans="1:3" ht="15.75" x14ac:dyDescent="0.25">
      <c r="B4" s="108"/>
    </row>
    <row r="5" spans="1:3" ht="27" customHeight="1" x14ac:dyDescent="0.2">
      <c r="A5" s="170" t="s">
        <v>66</v>
      </c>
      <c r="B5" s="170"/>
    </row>
    <row r="6" spans="1:3" s="110" customFormat="1" x14ac:dyDescent="0.2">
      <c r="A6" s="124" t="s">
        <v>202</v>
      </c>
      <c r="B6" s="109">
        <f>'       DATA_IN       '!L5</f>
        <v>0</v>
      </c>
      <c r="C6" s="24"/>
    </row>
    <row r="7" spans="1:3" s="110" customFormat="1" x14ac:dyDescent="0.2">
      <c r="A7" s="124" t="s">
        <v>202</v>
      </c>
      <c r="B7" s="109">
        <f>'       DATA_IN       '!L6</f>
        <v>0</v>
      </c>
      <c r="C7" s="24"/>
    </row>
    <row r="8" spans="1:3" s="110" customFormat="1" x14ac:dyDescent="0.2">
      <c r="A8" s="124" t="s">
        <v>202</v>
      </c>
      <c r="B8" s="109">
        <f>'       DATA_IN       '!L7</f>
        <v>0</v>
      </c>
      <c r="C8" s="24"/>
    </row>
    <row r="9" spans="1:3" s="110" customFormat="1" x14ac:dyDescent="0.2">
      <c r="A9" s="124" t="s">
        <v>202</v>
      </c>
      <c r="B9" s="109">
        <f>'       DATA_IN       '!L8</f>
        <v>0</v>
      </c>
      <c r="C9" s="24"/>
    </row>
    <row r="10" spans="1:3" s="110" customFormat="1" x14ac:dyDescent="0.2">
      <c r="A10" s="124" t="s">
        <v>202</v>
      </c>
      <c r="B10" s="109">
        <f>'       DATA_IN       '!L9</f>
        <v>0</v>
      </c>
      <c r="C10" s="24"/>
    </row>
    <row r="11" spans="1:3" s="110" customFormat="1" x14ac:dyDescent="0.2">
      <c r="A11" s="124" t="s">
        <v>202</v>
      </c>
      <c r="B11" s="109">
        <f>'       DATA_IN       '!L10</f>
        <v>0</v>
      </c>
      <c r="C11" s="24"/>
    </row>
    <row r="12" spans="1:3" s="110" customFormat="1" x14ac:dyDescent="0.2">
      <c r="A12" s="124" t="s">
        <v>202</v>
      </c>
      <c r="B12" s="109">
        <f>'       DATA_IN       '!L11</f>
        <v>0</v>
      </c>
      <c r="C12" s="24"/>
    </row>
    <row r="13" spans="1:3" s="110" customFormat="1" x14ac:dyDescent="0.2">
      <c r="A13" s="124" t="s">
        <v>202</v>
      </c>
      <c r="B13" s="109">
        <f>'       DATA_IN       '!L12</f>
        <v>0</v>
      </c>
      <c r="C13" s="24"/>
    </row>
    <row r="14" spans="1:3" s="110" customFormat="1" x14ac:dyDescent="0.2">
      <c r="A14" s="124" t="s">
        <v>202</v>
      </c>
      <c r="B14" s="109">
        <f>'       DATA_IN       '!L13</f>
        <v>0</v>
      </c>
      <c r="C14" s="24"/>
    </row>
    <row r="15" spans="1:3" s="110" customFormat="1" x14ac:dyDescent="0.2">
      <c r="A15" s="124" t="s">
        <v>202</v>
      </c>
      <c r="B15" s="109">
        <f>'       DATA_IN       '!L14</f>
        <v>0</v>
      </c>
      <c r="C15" s="24"/>
    </row>
    <row r="16" spans="1:3" s="110" customFormat="1" x14ac:dyDescent="0.2">
      <c r="A16" s="124" t="s">
        <v>202</v>
      </c>
      <c r="B16" s="109">
        <f>'       DATA_IN       '!L15</f>
        <v>0</v>
      </c>
      <c r="C16" s="24"/>
    </row>
    <row r="17" spans="1:3" s="110" customFormat="1" x14ac:dyDescent="0.2">
      <c r="A17" s="124" t="s">
        <v>202</v>
      </c>
      <c r="B17" s="109">
        <f>'       DATA_IN       '!L16</f>
        <v>0</v>
      </c>
      <c r="C17" s="24"/>
    </row>
    <row r="18" spans="1:3" s="110" customFormat="1" x14ac:dyDescent="0.2">
      <c r="A18" s="124" t="s">
        <v>202</v>
      </c>
      <c r="B18" s="109">
        <f>'       DATA_IN       '!L17</f>
        <v>0</v>
      </c>
      <c r="C18" s="24"/>
    </row>
    <row r="19" spans="1:3" s="110" customFormat="1" x14ac:dyDescent="0.2">
      <c r="A19" s="124" t="s">
        <v>202</v>
      </c>
      <c r="B19" s="109">
        <f>'       DATA_IN       '!L18</f>
        <v>0</v>
      </c>
      <c r="C19" s="24"/>
    </row>
    <row r="20" spans="1:3" s="110" customFormat="1" x14ac:dyDescent="0.2">
      <c r="A20" s="124" t="s">
        <v>202</v>
      </c>
      <c r="B20" s="109">
        <f>'       DATA_IN       '!L19</f>
        <v>0</v>
      </c>
      <c r="C20" s="24"/>
    </row>
    <row r="21" spans="1:3" s="110" customFormat="1" x14ac:dyDescent="0.2">
      <c r="A21" s="124" t="s">
        <v>202</v>
      </c>
      <c r="B21" s="109">
        <f>'       DATA_IN       '!L20</f>
        <v>0</v>
      </c>
      <c r="C21" s="24"/>
    </row>
    <row r="22" spans="1:3" s="110" customFormat="1" x14ac:dyDescent="0.2">
      <c r="A22" s="124" t="s">
        <v>202</v>
      </c>
      <c r="B22" s="109">
        <f>'       DATA_IN       '!L21</f>
        <v>0</v>
      </c>
      <c r="C22" s="24"/>
    </row>
    <row r="23" spans="1:3" s="110" customFormat="1" x14ac:dyDescent="0.2">
      <c r="A23" s="124" t="s">
        <v>202</v>
      </c>
      <c r="B23" s="109">
        <f>'       DATA_IN       '!L22</f>
        <v>0</v>
      </c>
      <c r="C23" s="24"/>
    </row>
    <row r="24" spans="1:3" x14ac:dyDescent="0.2">
      <c r="B24" s="109"/>
    </row>
    <row r="25" spans="1:3" x14ac:dyDescent="0.2">
      <c r="A25" s="170" t="s">
        <v>130</v>
      </c>
      <c r="B25" s="170"/>
    </row>
    <row r="26" spans="1:3" s="110" customFormat="1" x14ac:dyDescent="0.2">
      <c r="A26" s="124" t="s">
        <v>202</v>
      </c>
      <c r="B26" s="109">
        <f>'       DATA_IN       '!Y4</f>
        <v>0</v>
      </c>
    </row>
    <row r="27" spans="1:3" s="110" customFormat="1" x14ac:dyDescent="0.2">
      <c r="A27" s="124" t="s">
        <v>202</v>
      </c>
      <c r="B27" s="109">
        <f>'       DATA_IN       '!Y5</f>
        <v>0</v>
      </c>
    </row>
    <row r="28" spans="1:3" s="110" customFormat="1" x14ac:dyDescent="0.2">
      <c r="A28" s="124" t="s">
        <v>202</v>
      </c>
      <c r="B28" s="109">
        <f>'       DATA_IN       '!Y6</f>
        <v>0</v>
      </c>
    </row>
    <row r="29" spans="1:3" s="110" customFormat="1" x14ac:dyDescent="0.2">
      <c r="A29" s="124" t="s">
        <v>202</v>
      </c>
      <c r="B29" s="109">
        <f>'       DATA_IN       '!Y7</f>
        <v>0</v>
      </c>
    </row>
    <row r="30" spans="1:3" s="110" customFormat="1" x14ac:dyDescent="0.2">
      <c r="A30" s="124" t="s">
        <v>202</v>
      </c>
      <c r="B30" s="109">
        <f>'       DATA_IN       '!Y8</f>
        <v>0</v>
      </c>
    </row>
    <row r="31" spans="1:3" s="110" customFormat="1" x14ac:dyDescent="0.2">
      <c r="A31" s="124" t="s">
        <v>202</v>
      </c>
      <c r="B31" s="109">
        <f>'       DATA_IN       '!Y9</f>
        <v>0</v>
      </c>
    </row>
    <row r="32" spans="1:3" s="110" customFormat="1" x14ac:dyDescent="0.2">
      <c r="A32" s="124" t="s">
        <v>202</v>
      </c>
      <c r="B32" s="109">
        <f>'       DATA_IN       '!Y10</f>
        <v>0</v>
      </c>
    </row>
    <row r="33" spans="1:2" s="110" customFormat="1" x14ac:dyDescent="0.2">
      <c r="A33" s="124" t="s">
        <v>202</v>
      </c>
      <c r="B33" s="109">
        <f>'       DATA_IN       '!Y11</f>
        <v>0</v>
      </c>
    </row>
    <row r="34" spans="1:2" s="110" customFormat="1" x14ac:dyDescent="0.2">
      <c r="A34" s="124" t="s">
        <v>202</v>
      </c>
      <c r="B34" s="109">
        <f>'       DATA_IN       '!Y12</f>
        <v>0</v>
      </c>
    </row>
    <row r="35" spans="1:2" s="110" customFormat="1" x14ac:dyDescent="0.2">
      <c r="A35" s="124" t="s">
        <v>202</v>
      </c>
      <c r="B35" s="109">
        <f>'       DATA_IN       '!Y13</f>
        <v>0</v>
      </c>
    </row>
    <row r="36" spans="1:2" s="110" customFormat="1" x14ac:dyDescent="0.2">
      <c r="A36" s="124" t="s">
        <v>202</v>
      </c>
      <c r="B36" s="109">
        <f>'       DATA_IN       '!Y14</f>
        <v>0</v>
      </c>
    </row>
    <row r="37" spans="1:2" s="110" customFormat="1" x14ac:dyDescent="0.2">
      <c r="A37" s="124" t="s">
        <v>202</v>
      </c>
      <c r="B37" s="109">
        <f>'       DATA_IN       '!Y15</f>
        <v>0</v>
      </c>
    </row>
    <row r="38" spans="1:2" s="110" customFormat="1" x14ac:dyDescent="0.2">
      <c r="A38" s="124" t="s">
        <v>202</v>
      </c>
      <c r="B38" s="109">
        <f>'       DATA_IN       '!Y16</f>
        <v>0</v>
      </c>
    </row>
    <row r="39" spans="1:2" s="110" customFormat="1" x14ac:dyDescent="0.2">
      <c r="A39" s="124" t="s">
        <v>202</v>
      </c>
      <c r="B39" s="109">
        <f>'       DATA_IN       '!Y17</f>
        <v>0</v>
      </c>
    </row>
    <row r="40" spans="1:2" s="110" customFormat="1" x14ac:dyDescent="0.2">
      <c r="A40" s="124" t="s">
        <v>202</v>
      </c>
      <c r="B40" s="109">
        <f>'       DATA_IN       '!Y18</f>
        <v>0</v>
      </c>
    </row>
    <row r="41" spans="1:2" s="110" customFormat="1" x14ac:dyDescent="0.2">
      <c r="A41" s="124" t="s">
        <v>202</v>
      </c>
      <c r="B41" s="109">
        <f>'       DATA_IN       '!Y19</f>
        <v>0</v>
      </c>
    </row>
    <row r="42" spans="1:2" s="110" customFormat="1" x14ac:dyDescent="0.2">
      <c r="A42" s="124" t="s">
        <v>202</v>
      </c>
      <c r="B42" s="109">
        <f>'       DATA_IN       '!Y20</f>
        <v>0</v>
      </c>
    </row>
    <row r="43" spans="1:2" s="110" customFormat="1" x14ac:dyDescent="0.2">
      <c r="A43" s="124" t="s">
        <v>202</v>
      </c>
      <c r="B43" s="109">
        <f>'       DATA_IN       '!Y21</f>
        <v>0</v>
      </c>
    </row>
    <row r="44" spans="1:2" s="110" customFormat="1" x14ac:dyDescent="0.2">
      <c r="A44" s="124" t="s">
        <v>202</v>
      </c>
      <c r="B44" s="109">
        <f>'       DATA_IN       '!Y22</f>
        <v>0</v>
      </c>
    </row>
    <row r="45" spans="1:2" x14ac:dyDescent="0.2">
      <c r="B45" s="109"/>
    </row>
    <row r="46" spans="1:2" ht="15" customHeight="1" x14ac:dyDescent="0.2">
      <c r="A46" s="170" t="s">
        <v>129</v>
      </c>
      <c r="B46" s="170"/>
    </row>
    <row r="47" spans="1:2" x14ac:dyDescent="0.2">
      <c r="A47" s="124" t="s">
        <v>202</v>
      </c>
      <c r="B47" s="123">
        <f>'       DATA_IN       '!Z4</f>
        <v>0</v>
      </c>
    </row>
    <row r="48" spans="1:2" x14ac:dyDescent="0.2">
      <c r="A48" s="124" t="s">
        <v>202</v>
      </c>
      <c r="B48" s="123">
        <f>'       DATA_IN       '!Z5</f>
        <v>0</v>
      </c>
    </row>
    <row r="49" spans="1:2" x14ac:dyDescent="0.2">
      <c r="A49" s="124" t="s">
        <v>202</v>
      </c>
      <c r="B49" s="123">
        <f>'       DATA_IN       '!Z6</f>
        <v>0</v>
      </c>
    </row>
    <row r="50" spans="1:2" x14ac:dyDescent="0.2">
      <c r="A50" s="124" t="s">
        <v>202</v>
      </c>
      <c r="B50" s="123">
        <f>'       DATA_IN       '!Z7</f>
        <v>0</v>
      </c>
    </row>
    <row r="51" spans="1:2" x14ac:dyDescent="0.2">
      <c r="A51" s="124" t="s">
        <v>202</v>
      </c>
      <c r="B51" s="123">
        <f>'       DATA_IN       '!Z8</f>
        <v>0</v>
      </c>
    </row>
    <row r="52" spans="1:2" x14ac:dyDescent="0.2">
      <c r="A52" s="124" t="s">
        <v>202</v>
      </c>
      <c r="B52" s="123">
        <f>'       DATA_IN       '!Z9</f>
        <v>0</v>
      </c>
    </row>
    <row r="53" spans="1:2" x14ac:dyDescent="0.2">
      <c r="A53" s="124" t="s">
        <v>202</v>
      </c>
      <c r="B53" s="123">
        <f>'       DATA_IN       '!Z10</f>
        <v>0</v>
      </c>
    </row>
    <row r="54" spans="1:2" x14ac:dyDescent="0.2">
      <c r="A54" s="124" t="s">
        <v>202</v>
      </c>
      <c r="B54" s="123">
        <f>'       DATA_IN       '!Z11</f>
        <v>0</v>
      </c>
    </row>
    <row r="55" spans="1:2" x14ac:dyDescent="0.2">
      <c r="A55" s="124" t="s">
        <v>202</v>
      </c>
      <c r="B55" s="123">
        <f>'       DATA_IN       '!Z12</f>
        <v>0</v>
      </c>
    </row>
    <row r="56" spans="1:2" x14ac:dyDescent="0.2">
      <c r="A56" s="124" t="s">
        <v>202</v>
      </c>
      <c r="B56" s="123">
        <f>'       DATA_IN       '!Z13</f>
        <v>0</v>
      </c>
    </row>
    <row r="57" spans="1:2" x14ac:dyDescent="0.2">
      <c r="A57" s="124" t="s">
        <v>202</v>
      </c>
      <c r="B57" s="123">
        <f>'       DATA_IN       '!Z14</f>
        <v>0</v>
      </c>
    </row>
    <row r="58" spans="1:2" x14ac:dyDescent="0.2">
      <c r="A58" s="124" t="s">
        <v>202</v>
      </c>
      <c r="B58" s="123">
        <f>'       DATA_IN       '!Z15</f>
        <v>0</v>
      </c>
    </row>
    <row r="59" spans="1:2" x14ac:dyDescent="0.2">
      <c r="A59" s="124" t="s">
        <v>202</v>
      </c>
      <c r="B59" s="123">
        <f>'       DATA_IN       '!Z16</f>
        <v>0</v>
      </c>
    </row>
    <row r="60" spans="1:2" x14ac:dyDescent="0.2">
      <c r="A60" s="124" t="s">
        <v>202</v>
      </c>
      <c r="B60" s="123">
        <f>'       DATA_IN       '!Z17</f>
        <v>0</v>
      </c>
    </row>
    <row r="61" spans="1:2" x14ac:dyDescent="0.2">
      <c r="A61" s="124" t="s">
        <v>202</v>
      </c>
      <c r="B61" s="123">
        <f>'       DATA_IN       '!Z18</f>
        <v>0</v>
      </c>
    </row>
    <row r="62" spans="1:2" x14ac:dyDescent="0.2">
      <c r="A62" s="124" t="s">
        <v>202</v>
      </c>
      <c r="B62" s="123">
        <f>'       DATA_IN       '!Z19</f>
        <v>0</v>
      </c>
    </row>
  </sheetData>
  <mergeCells count="6">
    <mergeCell ref="A46:B46"/>
    <mergeCell ref="A1:B1"/>
    <mergeCell ref="A2:B2"/>
    <mergeCell ref="A3:B3"/>
    <mergeCell ref="A5:B5"/>
    <mergeCell ref="A25:B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R32" sqref="R32"/>
    </sheetView>
  </sheetViews>
  <sheetFormatPr defaultRowHeight="12.75" x14ac:dyDescent="0.2"/>
  <sheetData/>
  <pageMargins left="0.7" right="0.7" top="0.75" bottom="0.75" header="0.3" footer="0.3"/>
  <pageSetup orientation="portrait" horizontalDpi="0" verticalDpi="0" r:id="rId1"/>
  <rowBreaks count="1" manualBreakCount="1">
    <brk id="49"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7"/>
  </sheetPr>
  <dimension ref="A1:AR80"/>
  <sheetViews>
    <sheetView tabSelected="1" zoomScaleNormal="100" workbookViewId="0">
      <pane ySplit="3" topLeftCell="A4" activePane="bottomLeft" state="frozen"/>
      <selection pane="bottomLeft" activeCell="H4" sqref="H4"/>
    </sheetView>
  </sheetViews>
  <sheetFormatPr defaultColWidth="9.140625" defaultRowHeight="12.75" x14ac:dyDescent="0.2"/>
  <cols>
    <col min="1" max="1" width="3.140625" style="2" customWidth="1"/>
    <col min="2" max="2" width="5.5703125" style="2" customWidth="1"/>
    <col min="3" max="3" width="21.85546875" style="2" customWidth="1"/>
    <col min="4" max="4" width="2.85546875" style="2" customWidth="1"/>
    <col min="5" max="5" width="4.5703125" style="2" customWidth="1"/>
    <col min="6" max="6" width="3.7109375" style="2" customWidth="1"/>
    <col min="7" max="7" width="4.5703125" style="2" customWidth="1"/>
    <col min="8" max="8" width="7.42578125" style="1" customWidth="1"/>
    <col min="9" max="9" width="7.42578125" style="2" customWidth="1"/>
    <col min="10" max="10" width="7.42578125" style="1" customWidth="1"/>
    <col min="11" max="14" width="7.42578125" style="2" customWidth="1"/>
    <col min="15" max="15" width="7.42578125" style="1" customWidth="1"/>
    <col min="16" max="16" width="7.42578125" style="3" customWidth="1"/>
    <col min="17" max="26" width="7.42578125" style="2" customWidth="1"/>
    <col min="27" max="16384" width="9.140625" style="2"/>
  </cols>
  <sheetData>
    <row r="1" spans="1:44" s="76" customFormat="1" ht="31.5" customHeight="1" x14ac:dyDescent="0.5">
      <c r="A1" s="142"/>
      <c r="B1" s="142"/>
      <c r="C1" s="143"/>
      <c r="D1" s="142"/>
      <c r="E1" s="142"/>
      <c r="F1" s="142"/>
      <c r="G1" s="142"/>
      <c r="H1" s="144"/>
      <c r="I1" s="145" t="s">
        <v>20</v>
      </c>
      <c r="J1" s="144"/>
      <c r="K1" s="142"/>
      <c r="L1" s="142"/>
      <c r="M1" s="142"/>
      <c r="N1" s="142"/>
      <c r="O1" s="144"/>
      <c r="P1" s="146"/>
      <c r="Q1" s="142"/>
      <c r="R1" s="142"/>
      <c r="S1" s="142"/>
      <c r="T1" s="142"/>
      <c r="U1" s="142"/>
      <c r="V1" s="142"/>
      <c r="W1" s="142"/>
      <c r="X1" s="142"/>
      <c r="Y1" s="142"/>
      <c r="Z1" s="142"/>
    </row>
    <row r="2" spans="1:44" s="15" customFormat="1" ht="319.5" customHeight="1" x14ac:dyDescent="0.2">
      <c r="A2" s="154" t="s">
        <v>213</v>
      </c>
      <c r="B2" s="154"/>
      <c r="C2" s="154"/>
      <c r="D2" s="154"/>
      <c r="E2" s="154"/>
      <c r="F2" s="154"/>
      <c r="G2" s="155"/>
      <c r="H2" s="136" t="s">
        <v>92</v>
      </c>
      <c r="I2" s="137" t="s">
        <v>91</v>
      </c>
      <c r="J2" s="138" t="s">
        <v>131</v>
      </c>
      <c r="K2" s="138" t="s">
        <v>132</v>
      </c>
      <c r="L2" s="138" t="s">
        <v>90</v>
      </c>
      <c r="M2" s="138" t="s">
        <v>136</v>
      </c>
      <c r="N2" s="138" t="s">
        <v>137</v>
      </c>
      <c r="O2" s="138" t="s">
        <v>78</v>
      </c>
      <c r="P2" s="138" t="s">
        <v>79</v>
      </c>
      <c r="Q2" s="138" t="s">
        <v>77</v>
      </c>
      <c r="R2" s="138" t="s">
        <v>80</v>
      </c>
      <c r="S2" s="138" t="s">
        <v>81</v>
      </c>
      <c r="T2" s="138" t="s">
        <v>82</v>
      </c>
      <c r="U2" s="138" t="s">
        <v>83</v>
      </c>
      <c r="V2" s="138" t="s">
        <v>84</v>
      </c>
      <c r="W2" s="138" t="s">
        <v>85</v>
      </c>
      <c r="X2" s="138" t="s">
        <v>123</v>
      </c>
      <c r="Y2" s="138" t="s">
        <v>87</v>
      </c>
      <c r="Z2" s="138" t="s">
        <v>89</v>
      </c>
    </row>
    <row r="3" spans="1:44" s="16" customFormat="1" ht="19.5" customHeight="1" x14ac:dyDescent="0.2">
      <c r="A3" s="5"/>
      <c r="B3" s="14"/>
      <c r="C3" s="13"/>
      <c r="D3" s="11"/>
      <c r="E3" s="11"/>
      <c r="F3" s="11"/>
      <c r="G3" s="12"/>
      <c r="H3" s="139"/>
      <c r="I3" s="140"/>
      <c r="J3" s="141" t="s">
        <v>93</v>
      </c>
      <c r="K3" s="141" t="s">
        <v>94</v>
      </c>
      <c r="L3" s="141" t="s">
        <v>95</v>
      </c>
      <c r="M3" s="141" t="s">
        <v>96</v>
      </c>
      <c r="N3" s="141" t="s">
        <v>97</v>
      </c>
      <c r="O3" s="141" t="s">
        <v>67</v>
      </c>
      <c r="P3" s="141" t="s">
        <v>68</v>
      </c>
      <c r="Q3" s="141" t="s">
        <v>69</v>
      </c>
      <c r="R3" s="141" t="s">
        <v>70</v>
      </c>
      <c r="S3" s="141" t="s">
        <v>71</v>
      </c>
      <c r="T3" s="141" t="s">
        <v>72</v>
      </c>
      <c r="U3" s="141" t="s">
        <v>73</v>
      </c>
      <c r="V3" s="141" t="s">
        <v>74</v>
      </c>
      <c r="W3" s="141" t="s">
        <v>75</v>
      </c>
      <c r="X3" s="141" t="s">
        <v>124</v>
      </c>
      <c r="Y3" s="141" t="s">
        <v>86</v>
      </c>
      <c r="Z3" s="141" t="s">
        <v>88</v>
      </c>
    </row>
    <row r="4" spans="1:44" ht="15" x14ac:dyDescent="0.25">
      <c r="A4" s="7"/>
      <c r="B4" s="10">
        <v>1</v>
      </c>
      <c r="C4" s="147" t="s">
        <v>42</v>
      </c>
      <c r="D4" s="150"/>
      <c r="E4" s="150"/>
      <c r="F4" s="150"/>
      <c r="G4" s="151"/>
      <c r="H4"/>
      <c r="I4"/>
      <c r="J4"/>
      <c r="K4"/>
      <c r="L4"/>
      <c r="M4"/>
      <c r="N4"/>
      <c r="O4"/>
      <c r="P4"/>
      <c r="Q4"/>
      <c r="R4"/>
      <c r="S4"/>
      <c r="T4"/>
      <c r="U4"/>
      <c r="V4"/>
      <c r="W4"/>
      <c r="X4"/>
      <c r="Y4"/>
      <c r="Z4"/>
      <c r="AA4"/>
      <c r="AB4"/>
      <c r="AC4"/>
      <c r="AD4"/>
      <c r="AE4"/>
      <c r="AF4"/>
      <c r="AG4"/>
      <c r="AH4"/>
      <c r="AI4"/>
      <c r="AJ4"/>
      <c r="AK4"/>
      <c r="AL4"/>
      <c r="AM4"/>
      <c r="AN4"/>
      <c r="AO4"/>
      <c r="AP4"/>
    </row>
    <row r="5" spans="1:44" ht="15" x14ac:dyDescent="0.25">
      <c r="A5" s="7"/>
      <c r="B5" s="10">
        <v>2</v>
      </c>
      <c r="C5" s="147" t="s">
        <v>43</v>
      </c>
      <c r="D5" s="150"/>
      <c r="E5" s="150"/>
      <c r="F5" s="150"/>
      <c r="G5" s="151"/>
      <c r="H5"/>
      <c r="I5"/>
      <c r="J5"/>
      <c r="K5"/>
      <c r="L5"/>
      <c r="M5"/>
      <c r="N5"/>
      <c r="O5"/>
      <c r="P5"/>
      <c r="Q5"/>
      <c r="R5"/>
      <c r="S5"/>
      <c r="T5"/>
      <c r="U5"/>
      <c r="V5"/>
      <c r="W5"/>
      <c r="X5"/>
      <c r="Y5"/>
      <c r="Z5"/>
      <c r="AA5"/>
      <c r="AB5"/>
      <c r="AC5"/>
      <c r="AD5"/>
      <c r="AE5"/>
      <c r="AF5"/>
      <c r="AG5"/>
      <c r="AH5"/>
      <c r="AI5"/>
      <c r="AJ5"/>
      <c r="AK5"/>
      <c r="AL5"/>
      <c r="AM5"/>
      <c r="AN5"/>
      <c r="AO5"/>
      <c r="AP5"/>
    </row>
    <row r="6" spans="1:44" ht="15" x14ac:dyDescent="0.25">
      <c r="A6" s="7"/>
      <c r="B6" s="10">
        <v>3</v>
      </c>
      <c r="C6" s="147" t="s">
        <v>44</v>
      </c>
      <c r="D6" s="150"/>
      <c r="E6" s="150"/>
      <c r="F6" s="150"/>
      <c r="G6" s="151"/>
      <c r="H6"/>
      <c r="I6"/>
      <c r="J6"/>
      <c r="K6"/>
      <c r="L6"/>
      <c r="M6"/>
      <c r="N6"/>
      <c r="O6"/>
      <c r="P6"/>
      <c r="Q6"/>
      <c r="R6"/>
      <c r="S6"/>
      <c r="T6"/>
      <c r="U6"/>
      <c r="V6"/>
      <c r="W6"/>
      <c r="X6"/>
      <c r="Y6"/>
      <c r="Z6"/>
      <c r="AA6"/>
      <c r="AB6"/>
      <c r="AC6"/>
      <c r="AD6"/>
      <c r="AE6"/>
      <c r="AF6"/>
      <c r="AG6"/>
      <c r="AH6"/>
      <c r="AI6"/>
      <c r="AJ6"/>
      <c r="AK6"/>
      <c r="AL6"/>
      <c r="AM6"/>
      <c r="AN6"/>
      <c r="AO6"/>
      <c r="AP6"/>
    </row>
    <row r="7" spans="1:44" ht="15" x14ac:dyDescent="0.25">
      <c r="A7" s="7"/>
      <c r="B7" s="10">
        <v>4</v>
      </c>
      <c r="C7" s="147" t="s">
        <v>45</v>
      </c>
      <c r="D7" s="150"/>
      <c r="E7" s="150"/>
      <c r="F7" s="150"/>
      <c r="G7" s="151"/>
      <c r="H7"/>
      <c r="I7"/>
      <c r="J7"/>
      <c r="K7"/>
      <c r="L7"/>
      <c r="M7"/>
      <c r="N7"/>
      <c r="O7"/>
      <c r="P7"/>
      <c r="Q7"/>
      <c r="R7"/>
      <c r="S7"/>
      <c r="T7"/>
      <c r="U7"/>
      <c r="V7"/>
      <c r="W7"/>
      <c r="X7"/>
      <c r="Y7"/>
      <c r="Z7"/>
      <c r="AA7"/>
      <c r="AB7"/>
      <c r="AC7"/>
      <c r="AD7"/>
      <c r="AE7"/>
      <c r="AF7"/>
      <c r="AG7"/>
      <c r="AH7"/>
      <c r="AI7"/>
      <c r="AJ7"/>
      <c r="AK7"/>
      <c r="AL7"/>
      <c r="AM7"/>
      <c r="AN7"/>
      <c r="AO7"/>
      <c r="AP7"/>
    </row>
    <row r="8" spans="1:44" ht="15" x14ac:dyDescent="0.25">
      <c r="A8" s="7"/>
      <c r="B8" s="10">
        <v>5</v>
      </c>
      <c r="C8" s="147" t="s">
        <v>46</v>
      </c>
      <c r="D8" s="150"/>
      <c r="E8" s="150"/>
      <c r="F8" s="150"/>
      <c r="G8" s="151"/>
      <c r="H8"/>
      <c r="I8"/>
      <c r="J8"/>
      <c r="K8"/>
      <c r="L8"/>
      <c r="M8"/>
      <c r="N8"/>
      <c r="O8"/>
      <c r="P8"/>
      <c r="Q8"/>
      <c r="R8"/>
      <c r="S8"/>
      <c r="T8"/>
      <c r="U8"/>
      <c r="V8"/>
      <c r="W8"/>
      <c r="X8"/>
      <c r="Y8"/>
      <c r="Z8"/>
      <c r="AA8"/>
      <c r="AB8"/>
      <c r="AC8"/>
      <c r="AD8"/>
      <c r="AE8"/>
      <c r="AF8"/>
      <c r="AG8"/>
      <c r="AH8"/>
      <c r="AI8"/>
      <c r="AJ8"/>
      <c r="AK8"/>
      <c r="AL8"/>
      <c r="AM8"/>
      <c r="AN8"/>
      <c r="AO8"/>
      <c r="AP8"/>
    </row>
    <row r="9" spans="1:44" ht="15" x14ac:dyDescent="0.25">
      <c r="A9" s="7"/>
      <c r="B9" s="10">
        <v>6</v>
      </c>
      <c r="C9" s="147" t="s">
        <v>47</v>
      </c>
      <c r="D9" s="150"/>
      <c r="E9" s="150"/>
      <c r="F9" s="150"/>
      <c r="G9" s="151"/>
      <c r="H9"/>
      <c r="I9"/>
      <c r="J9"/>
      <c r="K9"/>
      <c r="L9"/>
      <c r="M9"/>
      <c r="N9"/>
      <c r="O9"/>
      <c r="P9"/>
      <c r="Q9"/>
      <c r="R9"/>
      <c r="S9"/>
      <c r="T9"/>
      <c r="U9"/>
      <c r="V9"/>
      <c r="W9"/>
      <c r="X9"/>
      <c r="Y9"/>
      <c r="Z9"/>
      <c r="AA9"/>
      <c r="AB9"/>
      <c r="AC9"/>
      <c r="AD9"/>
      <c r="AE9"/>
      <c r="AF9"/>
      <c r="AG9"/>
      <c r="AH9"/>
      <c r="AI9"/>
      <c r="AJ9"/>
      <c r="AK9"/>
      <c r="AL9"/>
      <c r="AM9"/>
      <c r="AN9"/>
      <c r="AO9"/>
      <c r="AP9"/>
    </row>
    <row r="10" spans="1:44" ht="15" x14ac:dyDescent="0.25">
      <c r="A10" s="7"/>
      <c r="B10" s="10">
        <v>7</v>
      </c>
      <c r="C10" s="147" t="s">
        <v>48</v>
      </c>
      <c r="D10" s="150"/>
      <c r="E10" s="150"/>
      <c r="F10" s="150"/>
      <c r="G10" s="151"/>
      <c r="H10"/>
      <c r="I10"/>
      <c r="J10"/>
      <c r="K10"/>
      <c r="L10"/>
      <c r="M10"/>
      <c r="N10"/>
      <c r="O10"/>
      <c r="P10"/>
      <c r="Q10"/>
      <c r="R10"/>
      <c r="S10"/>
      <c r="T10"/>
      <c r="U10"/>
      <c r="V10"/>
      <c r="W10"/>
      <c r="X10"/>
      <c r="Y10"/>
      <c r="Z10"/>
      <c r="AA10"/>
      <c r="AB10"/>
      <c r="AC10"/>
      <c r="AD10"/>
      <c r="AE10"/>
      <c r="AF10"/>
      <c r="AG10"/>
      <c r="AH10"/>
      <c r="AI10"/>
      <c r="AJ10"/>
      <c r="AK10"/>
      <c r="AL10"/>
      <c r="AM10"/>
      <c r="AN10"/>
      <c r="AO10"/>
      <c r="AP10"/>
    </row>
    <row r="11" spans="1:44" ht="15" x14ac:dyDescent="0.25">
      <c r="A11" s="7"/>
      <c r="B11" s="10">
        <v>8</v>
      </c>
      <c r="C11" s="147" t="s">
        <v>49</v>
      </c>
      <c r="D11" s="150"/>
      <c r="E11" s="150"/>
      <c r="F11" s="150"/>
      <c r="G11" s="15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4" ht="15" x14ac:dyDescent="0.25">
      <c r="A12" s="7"/>
      <c r="B12" s="10">
        <v>9</v>
      </c>
      <c r="C12" s="147" t="s">
        <v>38</v>
      </c>
      <c r="D12" s="150"/>
      <c r="E12" s="150"/>
      <c r="F12" s="150"/>
      <c r="G12" s="151"/>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4" ht="15" x14ac:dyDescent="0.25">
      <c r="A13" s="7"/>
      <c r="B13" s="10">
        <v>10</v>
      </c>
      <c r="C13" s="147" t="s">
        <v>39</v>
      </c>
      <c r="D13" s="150"/>
      <c r="E13" s="150"/>
      <c r="F13" s="150"/>
      <c r="G13" s="151"/>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4" ht="15" x14ac:dyDescent="0.25">
      <c r="A14" s="7"/>
      <c r="B14" s="10">
        <v>11</v>
      </c>
      <c r="C14" s="147" t="s">
        <v>40</v>
      </c>
      <c r="D14" s="150"/>
      <c r="E14" s="150"/>
      <c r="F14" s="150"/>
      <c r="G14" s="151"/>
      <c r="H14"/>
      <c r="I14"/>
      <c r="J14"/>
      <c r="K14"/>
      <c r="L14"/>
      <c r="M14"/>
      <c r="N14"/>
      <c r="O14"/>
      <c r="P14"/>
      <c r="Q14"/>
      <c r="R14"/>
      <c r="S14"/>
      <c r="T14"/>
      <c r="U14"/>
      <c r="V14"/>
      <c r="W14"/>
      <c r="X14"/>
      <c r="Y14"/>
      <c r="Z14"/>
      <c r="AA14" s="20"/>
      <c r="AB14" s="20"/>
      <c r="AC14" s="20"/>
      <c r="AD14" s="20"/>
      <c r="AE14" s="20"/>
      <c r="AF14" s="20"/>
      <c r="AG14" s="20"/>
      <c r="AH14" s="20"/>
      <c r="AI14" s="20"/>
      <c r="AJ14" s="20"/>
      <c r="AK14" s="20"/>
      <c r="AL14" s="20"/>
      <c r="AM14" s="20"/>
      <c r="AN14" s="20"/>
      <c r="AO14" s="20"/>
      <c r="AP14" s="20"/>
      <c r="AQ14" s="20"/>
      <c r="AR14" s="20"/>
    </row>
    <row r="15" spans="1:44" ht="15" x14ac:dyDescent="0.25">
      <c r="A15" s="7"/>
      <c r="B15" s="10">
        <v>12</v>
      </c>
      <c r="C15" s="147" t="s">
        <v>41</v>
      </c>
      <c r="D15" s="150"/>
      <c r="E15" s="150"/>
      <c r="F15" s="150"/>
      <c r="G15" s="151"/>
      <c r="H15"/>
      <c r="I15"/>
      <c r="J15"/>
      <c r="K15"/>
      <c r="L15"/>
      <c r="M15"/>
      <c r="N15"/>
      <c r="O15"/>
      <c r="P15"/>
      <c r="Q15"/>
      <c r="R15"/>
      <c r="S15"/>
      <c r="T15"/>
      <c r="U15"/>
      <c r="V15"/>
      <c r="W15"/>
      <c r="X15"/>
      <c r="Y15"/>
      <c r="Z15"/>
    </row>
    <row r="16" spans="1:44" ht="15" x14ac:dyDescent="0.25">
      <c r="A16" s="7"/>
      <c r="B16" s="10">
        <v>13</v>
      </c>
      <c r="C16" s="147" t="s">
        <v>37</v>
      </c>
      <c r="D16" s="150"/>
      <c r="E16" s="150"/>
      <c r="F16" s="150"/>
      <c r="G16" s="151"/>
      <c r="H16"/>
      <c r="I16"/>
      <c r="J16"/>
      <c r="K16"/>
      <c r="L16"/>
      <c r="M16"/>
      <c r="N16"/>
      <c r="O16"/>
      <c r="P16"/>
      <c r="Q16"/>
      <c r="R16"/>
      <c r="S16"/>
      <c r="T16"/>
      <c r="U16"/>
      <c r="V16"/>
      <c r="W16"/>
      <c r="X16"/>
      <c r="Y16"/>
      <c r="Z16"/>
    </row>
    <row r="17" spans="1:26" ht="15" x14ac:dyDescent="0.25">
      <c r="A17" s="7"/>
      <c r="B17" s="10">
        <v>14</v>
      </c>
      <c r="C17" s="147" t="s">
        <v>21</v>
      </c>
      <c r="D17" s="150"/>
      <c r="E17" s="150"/>
      <c r="F17" s="150"/>
      <c r="G17" s="151"/>
      <c r="H17"/>
      <c r="I17"/>
      <c r="J17"/>
      <c r="K17"/>
      <c r="L17"/>
      <c r="M17"/>
      <c r="N17"/>
      <c r="O17"/>
      <c r="P17"/>
      <c r="Q17"/>
      <c r="R17"/>
      <c r="S17"/>
      <c r="T17"/>
      <c r="U17"/>
      <c r="V17"/>
      <c r="W17"/>
      <c r="X17"/>
      <c r="Y17"/>
      <c r="Z17"/>
    </row>
    <row r="18" spans="1:26" ht="15" x14ac:dyDescent="0.25">
      <c r="A18" s="7"/>
      <c r="B18" s="10">
        <v>15</v>
      </c>
      <c r="C18" s="147" t="s">
        <v>22</v>
      </c>
      <c r="D18" s="148"/>
      <c r="E18" s="148"/>
      <c r="F18" s="148"/>
      <c r="G18" s="149"/>
      <c r="H18"/>
      <c r="I18"/>
      <c r="J18"/>
      <c r="K18"/>
      <c r="L18"/>
      <c r="M18"/>
      <c r="N18"/>
      <c r="O18"/>
      <c r="P18"/>
      <c r="Q18"/>
      <c r="R18"/>
      <c r="S18"/>
      <c r="T18"/>
      <c r="U18"/>
      <c r="V18"/>
      <c r="W18"/>
      <c r="X18"/>
      <c r="Y18"/>
      <c r="Z18"/>
    </row>
    <row r="19" spans="1:26" ht="15" x14ac:dyDescent="0.25">
      <c r="A19" s="7"/>
      <c r="B19" s="10">
        <v>16</v>
      </c>
      <c r="C19" s="147" t="s">
        <v>23</v>
      </c>
      <c r="D19" s="148"/>
      <c r="E19" s="148"/>
      <c r="F19" s="148"/>
      <c r="G19" s="149"/>
      <c r="H19"/>
      <c r="I19"/>
      <c r="J19"/>
      <c r="K19"/>
      <c r="L19"/>
      <c r="M19"/>
      <c r="N19"/>
      <c r="O19"/>
      <c r="P19"/>
      <c r="Q19"/>
      <c r="R19"/>
      <c r="S19"/>
      <c r="T19"/>
      <c r="U19"/>
      <c r="V19"/>
      <c r="W19"/>
      <c r="X19"/>
      <c r="Y19"/>
      <c r="Z19"/>
    </row>
    <row r="20" spans="1:26" ht="15" x14ac:dyDescent="0.25">
      <c r="A20" s="7"/>
      <c r="B20" s="10">
        <v>17</v>
      </c>
      <c r="C20" s="147" t="s">
        <v>24</v>
      </c>
      <c r="D20" s="148"/>
      <c r="E20" s="148"/>
      <c r="F20" s="148"/>
      <c r="G20" s="149"/>
      <c r="H20"/>
      <c r="I20"/>
      <c r="J20"/>
      <c r="K20"/>
      <c r="L20"/>
      <c r="M20"/>
      <c r="N20"/>
      <c r="O20"/>
      <c r="P20"/>
      <c r="Q20"/>
      <c r="R20"/>
      <c r="S20"/>
      <c r="T20"/>
      <c r="U20"/>
      <c r="V20"/>
      <c r="W20"/>
      <c r="X20"/>
      <c r="Y20"/>
      <c r="Z20"/>
    </row>
    <row r="21" spans="1:26" ht="15" x14ac:dyDescent="0.25">
      <c r="A21" s="7"/>
      <c r="B21" s="10">
        <v>18</v>
      </c>
      <c r="C21" s="147" t="s">
        <v>25</v>
      </c>
      <c r="D21" s="148"/>
      <c r="E21" s="148"/>
      <c r="F21" s="148"/>
      <c r="G21" s="149"/>
      <c r="H21" s="99"/>
      <c r="I21" s="100"/>
      <c r="J21" s="100"/>
      <c r="K21" s="100"/>
      <c r="L21" s="100"/>
      <c r="M21" s="100"/>
      <c r="N21" s="100"/>
      <c r="O21" s="101"/>
      <c r="P21" s="101"/>
      <c r="Q21" s="4"/>
      <c r="R21" s="4"/>
      <c r="S21" s="4"/>
      <c r="T21" s="4"/>
      <c r="U21" s="4"/>
      <c r="V21" s="4"/>
      <c r="W21" s="4"/>
      <c r="X21" s="4"/>
      <c r="Y21" s="4"/>
      <c r="Z21" s="4"/>
    </row>
    <row r="22" spans="1:26" ht="15" x14ac:dyDescent="0.25">
      <c r="A22" s="7"/>
      <c r="B22" s="10">
        <v>19</v>
      </c>
      <c r="C22" s="147" t="s">
        <v>26</v>
      </c>
      <c r="D22" s="148"/>
      <c r="E22" s="148"/>
      <c r="F22" s="148"/>
      <c r="G22" s="149"/>
      <c r="H22" s="99"/>
      <c r="I22" s="100"/>
      <c r="J22" s="100"/>
      <c r="K22" s="100"/>
      <c r="L22" s="100"/>
      <c r="M22" s="100"/>
      <c r="N22" s="100"/>
      <c r="O22" s="101"/>
      <c r="P22" s="101"/>
      <c r="Q22" s="4"/>
      <c r="R22" s="4"/>
      <c r="S22" s="4"/>
      <c r="T22" s="4"/>
      <c r="U22" s="4"/>
      <c r="V22" s="4"/>
      <c r="W22" s="4"/>
      <c r="X22" s="4"/>
      <c r="Y22" s="4"/>
      <c r="Z22" s="4"/>
    </row>
    <row r="23" spans="1:26" ht="15" x14ac:dyDescent="0.25">
      <c r="A23" s="7"/>
      <c r="B23" s="10">
        <v>20</v>
      </c>
      <c r="C23" s="147" t="s">
        <v>27</v>
      </c>
      <c r="D23" s="148"/>
      <c r="E23" s="148"/>
      <c r="F23" s="148"/>
      <c r="G23" s="149"/>
      <c r="H23" s="99"/>
      <c r="I23" s="100"/>
      <c r="J23" s="100"/>
      <c r="K23" s="100"/>
      <c r="L23" s="100"/>
      <c r="M23" s="100"/>
      <c r="N23" s="100"/>
      <c r="O23" s="101"/>
      <c r="P23" s="101"/>
      <c r="Q23" s="4"/>
      <c r="R23" s="4"/>
      <c r="S23" s="4"/>
      <c r="T23" s="4"/>
      <c r="U23" s="4"/>
      <c r="V23" s="4"/>
      <c r="W23" s="4"/>
      <c r="X23" s="4"/>
      <c r="Y23" s="4"/>
      <c r="Z23" s="4"/>
    </row>
    <row r="24" spans="1:26" ht="15" x14ac:dyDescent="0.25">
      <c r="A24" s="7"/>
      <c r="B24" s="10">
        <v>21</v>
      </c>
      <c r="C24" s="147" t="s">
        <v>172</v>
      </c>
      <c r="D24" s="148"/>
      <c r="E24" s="148"/>
      <c r="F24" s="148"/>
      <c r="G24" s="149"/>
      <c r="H24" s="99"/>
      <c r="I24" s="100"/>
      <c r="J24" s="100"/>
      <c r="K24" s="100"/>
      <c r="L24" s="100"/>
      <c r="M24" s="100"/>
      <c r="N24" s="100"/>
      <c r="O24" s="101"/>
      <c r="P24" s="101"/>
      <c r="Q24" s="4"/>
      <c r="R24" s="4"/>
      <c r="S24" s="4"/>
      <c r="T24" s="4"/>
      <c r="U24" s="4"/>
      <c r="V24" s="4"/>
      <c r="W24" s="4"/>
      <c r="X24" s="4"/>
      <c r="Y24" s="4"/>
      <c r="Z24" s="4"/>
    </row>
    <row r="25" spans="1:26" ht="15" x14ac:dyDescent="0.25">
      <c r="A25" s="7"/>
      <c r="B25" s="10">
        <v>22</v>
      </c>
      <c r="C25" s="147" t="s">
        <v>173</v>
      </c>
      <c r="D25" s="148"/>
      <c r="E25" s="148"/>
      <c r="F25" s="148"/>
      <c r="G25" s="149"/>
      <c r="H25" s="99"/>
      <c r="I25" s="100"/>
      <c r="J25" s="100"/>
      <c r="K25" s="100"/>
      <c r="L25" s="100"/>
      <c r="M25" s="100"/>
      <c r="N25" s="100"/>
      <c r="O25" s="101"/>
      <c r="P25" s="101"/>
      <c r="Q25" s="4"/>
      <c r="R25" s="4"/>
      <c r="S25" s="4"/>
      <c r="T25" s="4"/>
      <c r="U25" s="4"/>
      <c r="V25" s="4"/>
      <c r="W25" s="4"/>
      <c r="X25" s="4"/>
      <c r="Y25" s="4"/>
      <c r="Z25" s="4"/>
    </row>
    <row r="26" spans="1:26" ht="15" x14ac:dyDescent="0.25">
      <c r="A26" s="7"/>
      <c r="B26" s="10">
        <v>23</v>
      </c>
      <c r="C26" s="147" t="s">
        <v>174</v>
      </c>
      <c r="D26" s="148"/>
      <c r="E26" s="148"/>
      <c r="F26" s="148"/>
      <c r="G26" s="149"/>
      <c r="H26" s="99"/>
      <c r="I26" s="100"/>
      <c r="J26" s="100"/>
      <c r="K26" s="100"/>
      <c r="L26" s="100"/>
      <c r="M26" s="100"/>
      <c r="N26" s="100"/>
      <c r="O26" s="101"/>
      <c r="P26" s="101"/>
      <c r="Q26" s="4"/>
      <c r="R26" s="4"/>
      <c r="S26" s="4"/>
      <c r="T26" s="4"/>
      <c r="U26" s="4"/>
      <c r="V26" s="4"/>
      <c r="W26" s="4"/>
      <c r="X26" s="4"/>
      <c r="Y26" s="4"/>
      <c r="Z26" s="4"/>
    </row>
    <row r="27" spans="1:26" ht="15" x14ac:dyDescent="0.25">
      <c r="A27" s="7"/>
      <c r="B27" s="10">
        <v>24</v>
      </c>
      <c r="C27" s="147" t="s">
        <v>175</v>
      </c>
      <c r="D27" s="148"/>
      <c r="E27" s="148"/>
      <c r="F27" s="148"/>
      <c r="G27" s="149"/>
      <c r="H27" s="99"/>
      <c r="I27" s="100"/>
      <c r="J27" s="100"/>
      <c r="K27" s="100"/>
      <c r="L27" s="100"/>
      <c r="M27" s="100"/>
      <c r="N27" s="100"/>
      <c r="O27" s="101"/>
      <c r="P27" s="101"/>
      <c r="Q27" s="4"/>
      <c r="R27" s="4"/>
      <c r="S27" s="4"/>
      <c r="T27" s="4"/>
      <c r="U27" s="4"/>
      <c r="V27" s="4"/>
      <c r="W27" s="4"/>
      <c r="X27" s="4"/>
      <c r="Y27" s="4"/>
      <c r="Z27" s="4"/>
    </row>
    <row r="28" spans="1:26" ht="15" x14ac:dyDescent="0.25">
      <c r="A28" s="7"/>
      <c r="B28" s="10">
        <v>25</v>
      </c>
      <c r="C28" s="147" t="s">
        <v>176</v>
      </c>
      <c r="D28" s="148"/>
      <c r="E28" s="148"/>
      <c r="F28" s="148"/>
      <c r="G28" s="149"/>
      <c r="H28" s="99"/>
      <c r="I28" s="100"/>
      <c r="J28" s="100"/>
      <c r="K28" s="100"/>
      <c r="L28" s="100"/>
      <c r="M28" s="100"/>
      <c r="N28" s="100"/>
      <c r="O28" s="101"/>
      <c r="P28" s="101"/>
      <c r="Q28" s="4"/>
      <c r="R28" s="4"/>
      <c r="S28" s="4"/>
      <c r="T28" s="4"/>
      <c r="U28" s="4"/>
      <c r="V28" s="4"/>
      <c r="W28" s="4"/>
      <c r="X28" s="4"/>
      <c r="Y28" s="4"/>
      <c r="Z28" s="4"/>
    </row>
    <row r="29" spans="1:26" ht="15" x14ac:dyDescent="0.25">
      <c r="A29" s="7"/>
      <c r="B29" s="10">
        <v>26</v>
      </c>
      <c r="C29" s="147" t="s">
        <v>177</v>
      </c>
      <c r="D29" s="148"/>
      <c r="E29" s="148"/>
      <c r="F29" s="148"/>
      <c r="G29" s="149"/>
      <c r="H29" s="99"/>
      <c r="I29" s="100"/>
      <c r="J29" s="100"/>
      <c r="K29" s="100"/>
      <c r="L29" s="100"/>
      <c r="M29" s="100"/>
      <c r="N29" s="100"/>
      <c r="O29" s="101"/>
      <c r="P29" s="101"/>
      <c r="Q29" s="4"/>
      <c r="R29" s="4"/>
      <c r="S29" s="4"/>
      <c r="T29" s="4"/>
      <c r="U29" s="4"/>
      <c r="V29" s="4"/>
      <c r="W29" s="4"/>
      <c r="X29" s="4"/>
      <c r="Y29" s="4"/>
      <c r="Z29" s="4"/>
    </row>
    <row r="30" spans="1:26" ht="15" x14ac:dyDescent="0.25">
      <c r="A30" s="7"/>
      <c r="B30" s="10">
        <v>27</v>
      </c>
      <c r="C30" s="147" t="s">
        <v>178</v>
      </c>
      <c r="D30" s="148"/>
      <c r="E30" s="148"/>
      <c r="F30" s="148"/>
      <c r="G30" s="149"/>
      <c r="H30" s="99"/>
      <c r="I30" s="100"/>
      <c r="J30" s="100"/>
      <c r="K30" s="100"/>
      <c r="L30" s="100"/>
      <c r="M30" s="100"/>
      <c r="N30" s="100"/>
      <c r="O30" s="101"/>
      <c r="P30" s="101"/>
      <c r="Q30" s="4"/>
      <c r="R30" s="4"/>
      <c r="S30" s="4"/>
      <c r="T30" s="4"/>
      <c r="U30" s="4"/>
      <c r="V30" s="4"/>
      <c r="W30" s="4"/>
      <c r="X30" s="4"/>
      <c r="Y30" s="4"/>
      <c r="Z30" s="4"/>
    </row>
    <row r="31" spans="1:26" ht="15" x14ac:dyDescent="0.25">
      <c r="A31" s="7"/>
      <c r="B31" s="10">
        <v>28</v>
      </c>
      <c r="C31" s="147" t="s">
        <v>179</v>
      </c>
      <c r="D31" s="148"/>
      <c r="E31" s="148"/>
      <c r="F31" s="148"/>
      <c r="G31" s="149"/>
      <c r="H31" s="99"/>
      <c r="I31" s="100"/>
      <c r="J31" s="100"/>
      <c r="K31" s="100"/>
      <c r="L31" s="100"/>
      <c r="M31" s="100"/>
      <c r="N31" s="100"/>
      <c r="O31" s="101"/>
      <c r="P31" s="101"/>
      <c r="Q31" s="4"/>
      <c r="R31" s="4"/>
      <c r="S31" s="4"/>
      <c r="T31" s="4"/>
      <c r="U31" s="4"/>
      <c r="V31" s="4"/>
      <c r="W31" s="4"/>
      <c r="X31" s="4"/>
      <c r="Y31" s="4"/>
      <c r="Z31" s="4"/>
    </row>
    <row r="32" spans="1:26" ht="15" x14ac:dyDescent="0.25">
      <c r="A32" s="7"/>
      <c r="B32" s="10">
        <v>29</v>
      </c>
      <c r="C32" s="147" t="s">
        <v>180</v>
      </c>
      <c r="D32" s="148"/>
      <c r="E32" s="148"/>
      <c r="F32" s="148"/>
      <c r="G32" s="149"/>
      <c r="H32" s="99"/>
      <c r="I32" s="100"/>
      <c r="J32" s="100"/>
      <c r="K32" s="100"/>
      <c r="L32" s="100"/>
      <c r="M32" s="100"/>
      <c r="N32" s="100"/>
      <c r="O32" s="101"/>
      <c r="P32" s="101"/>
      <c r="Q32" s="4"/>
      <c r="R32" s="4"/>
      <c r="S32" s="4"/>
      <c r="T32" s="4"/>
      <c r="U32" s="4"/>
      <c r="V32" s="4"/>
      <c r="W32" s="4"/>
      <c r="X32" s="4"/>
      <c r="Y32" s="4"/>
      <c r="Z32" s="4"/>
    </row>
    <row r="33" spans="1:26" ht="15" x14ac:dyDescent="0.25">
      <c r="A33" s="7"/>
      <c r="B33" s="10">
        <v>30</v>
      </c>
      <c r="C33" s="147" t="s">
        <v>181</v>
      </c>
      <c r="D33" s="148"/>
      <c r="E33" s="148"/>
      <c r="F33" s="148"/>
      <c r="G33" s="149"/>
      <c r="H33" s="99"/>
      <c r="I33" s="100"/>
      <c r="J33" s="100"/>
      <c r="K33" s="100"/>
      <c r="L33" s="100"/>
      <c r="M33" s="100"/>
      <c r="N33" s="100"/>
      <c r="O33" s="101"/>
      <c r="P33" s="101"/>
      <c r="Q33" s="4"/>
      <c r="R33" s="4"/>
      <c r="S33" s="4"/>
      <c r="T33" s="4"/>
      <c r="U33" s="4"/>
      <c r="V33" s="4"/>
      <c r="W33" s="4"/>
      <c r="X33" s="4"/>
      <c r="Y33" s="4"/>
      <c r="Z33" s="4"/>
    </row>
    <row r="34" spans="1:26" ht="15" x14ac:dyDescent="0.25">
      <c r="A34" s="7"/>
      <c r="B34" s="10">
        <v>31</v>
      </c>
      <c r="C34" s="147" t="s">
        <v>182</v>
      </c>
      <c r="D34" s="148"/>
      <c r="E34" s="148"/>
      <c r="F34" s="148"/>
      <c r="G34" s="149"/>
      <c r="H34" s="99"/>
      <c r="I34" s="100"/>
      <c r="J34" s="100"/>
      <c r="K34" s="100"/>
      <c r="L34" s="100"/>
      <c r="M34" s="100"/>
      <c r="N34" s="100"/>
      <c r="O34" s="101"/>
      <c r="P34" s="101"/>
      <c r="Q34" s="4"/>
      <c r="R34" s="4"/>
      <c r="S34" s="4"/>
      <c r="T34" s="4"/>
      <c r="U34" s="4"/>
      <c r="V34" s="4"/>
      <c r="W34" s="4"/>
      <c r="X34" s="4"/>
      <c r="Y34" s="4"/>
      <c r="Z34" s="4"/>
    </row>
    <row r="35" spans="1:26" ht="15" x14ac:dyDescent="0.25">
      <c r="A35" s="7"/>
      <c r="B35" s="10">
        <v>32</v>
      </c>
      <c r="C35" s="147" t="s">
        <v>183</v>
      </c>
      <c r="D35" s="148"/>
      <c r="E35" s="148"/>
      <c r="F35" s="148"/>
      <c r="G35" s="149"/>
      <c r="H35" s="99"/>
      <c r="I35" s="100"/>
      <c r="J35" s="100"/>
      <c r="K35" s="100"/>
      <c r="L35" s="100"/>
      <c r="M35" s="100"/>
      <c r="N35" s="100"/>
      <c r="O35" s="101"/>
      <c r="P35" s="101"/>
      <c r="Q35" s="4"/>
      <c r="R35" s="4"/>
      <c r="S35" s="4"/>
      <c r="T35" s="4"/>
      <c r="U35" s="4"/>
      <c r="V35" s="4"/>
      <c r="W35" s="4"/>
      <c r="X35" s="4"/>
      <c r="Y35" s="4"/>
      <c r="Z35" s="4"/>
    </row>
    <row r="36" spans="1:26" ht="15" x14ac:dyDescent="0.25">
      <c r="A36" s="7"/>
      <c r="B36" s="10">
        <v>33</v>
      </c>
      <c r="C36" s="147" t="s">
        <v>184</v>
      </c>
      <c r="D36" s="148"/>
      <c r="E36" s="148"/>
      <c r="F36" s="148"/>
      <c r="G36" s="149"/>
      <c r="H36" s="99"/>
      <c r="I36" s="100"/>
      <c r="J36" s="100"/>
      <c r="K36" s="100"/>
      <c r="L36" s="100"/>
      <c r="M36" s="100"/>
      <c r="N36" s="100"/>
      <c r="O36" s="101"/>
      <c r="P36" s="101"/>
      <c r="Q36" s="4"/>
      <c r="R36" s="4"/>
      <c r="S36" s="4"/>
      <c r="T36" s="4"/>
      <c r="U36" s="4"/>
      <c r="V36" s="4"/>
      <c r="W36" s="4"/>
      <c r="X36" s="4"/>
      <c r="Y36" s="4"/>
      <c r="Z36" s="4"/>
    </row>
    <row r="37" spans="1:26" ht="15" x14ac:dyDescent="0.25">
      <c r="A37" s="7"/>
      <c r="B37" s="10">
        <v>34</v>
      </c>
      <c r="C37" s="147" t="s">
        <v>185</v>
      </c>
      <c r="D37" s="148"/>
      <c r="E37" s="148"/>
      <c r="F37" s="148"/>
      <c r="G37" s="149"/>
      <c r="H37" s="99"/>
      <c r="I37" s="100"/>
      <c r="J37" s="100"/>
      <c r="K37" s="100"/>
      <c r="L37" s="100"/>
      <c r="M37" s="100"/>
      <c r="N37" s="100"/>
      <c r="O37" s="101"/>
      <c r="P37" s="101"/>
      <c r="Q37" s="4"/>
      <c r="R37" s="4"/>
      <c r="S37" s="4"/>
      <c r="T37" s="4"/>
      <c r="U37" s="4"/>
      <c r="V37" s="4"/>
      <c r="W37" s="4"/>
      <c r="X37" s="4"/>
      <c r="Y37" s="4"/>
      <c r="Z37" s="4"/>
    </row>
    <row r="38" spans="1:26" ht="15" x14ac:dyDescent="0.25">
      <c r="A38" s="7"/>
      <c r="B38" s="10">
        <v>35</v>
      </c>
      <c r="C38" s="147" t="s">
        <v>186</v>
      </c>
      <c r="D38" s="148"/>
      <c r="E38" s="148"/>
      <c r="F38" s="148"/>
      <c r="G38" s="149"/>
      <c r="H38" s="99"/>
      <c r="I38" s="100"/>
      <c r="J38" s="100"/>
      <c r="K38" s="100"/>
      <c r="L38" s="100"/>
      <c r="M38" s="100"/>
      <c r="N38" s="100"/>
      <c r="O38" s="101"/>
      <c r="P38" s="101"/>
      <c r="Q38" s="4"/>
      <c r="R38" s="4"/>
      <c r="S38" s="4"/>
      <c r="T38" s="4"/>
      <c r="U38" s="4"/>
      <c r="V38" s="4"/>
      <c r="W38" s="4"/>
      <c r="X38" s="4"/>
      <c r="Y38" s="4"/>
      <c r="Z38" s="4"/>
    </row>
    <row r="39" spans="1:26" ht="15" x14ac:dyDescent="0.25">
      <c r="A39" s="7"/>
      <c r="B39" s="10">
        <v>36</v>
      </c>
      <c r="C39" s="147" t="s">
        <v>187</v>
      </c>
      <c r="D39" s="148"/>
      <c r="E39" s="148"/>
      <c r="F39" s="148"/>
      <c r="G39" s="149"/>
      <c r="H39" s="99"/>
      <c r="I39" s="100"/>
      <c r="J39" s="100"/>
      <c r="K39" s="100"/>
      <c r="L39" s="100"/>
      <c r="M39" s="100"/>
      <c r="N39" s="100"/>
      <c r="O39" s="101"/>
      <c r="P39" s="101"/>
      <c r="Q39" s="4"/>
      <c r="R39" s="4"/>
      <c r="S39" s="4"/>
      <c r="T39" s="4"/>
      <c r="U39" s="4"/>
      <c r="V39" s="4"/>
      <c r="W39" s="4"/>
      <c r="X39" s="4"/>
      <c r="Y39" s="4"/>
      <c r="Z39" s="4"/>
    </row>
    <row r="40" spans="1:26" ht="15" x14ac:dyDescent="0.25">
      <c r="A40" s="7"/>
      <c r="B40" s="10">
        <v>37</v>
      </c>
      <c r="C40" s="147" t="s">
        <v>188</v>
      </c>
      <c r="D40" s="148"/>
      <c r="E40" s="148"/>
      <c r="F40" s="148"/>
      <c r="G40" s="149"/>
      <c r="H40" s="99"/>
      <c r="I40" s="100"/>
      <c r="J40" s="100"/>
      <c r="K40" s="100"/>
      <c r="L40" s="100"/>
      <c r="M40" s="100"/>
      <c r="N40" s="100"/>
      <c r="O40" s="101"/>
      <c r="P40" s="101"/>
      <c r="Q40" s="4"/>
      <c r="R40" s="4"/>
      <c r="S40" s="4"/>
      <c r="T40" s="4"/>
      <c r="U40" s="4"/>
      <c r="V40" s="4"/>
      <c r="W40" s="4"/>
      <c r="X40" s="4"/>
      <c r="Y40" s="4"/>
      <c r="Z40" s="4"/>
    </row>
    <row r="41" spans="1:26" ht="15" x14ac:dyDescent="0.25">
      <c r="A41" s="7"/>
      <c r="B41" s="10">
        <v>38</v>
      </c>
      <c r="C41" s="147" t="s">
        <v>189</v>
      </c>
      <c r="D41" s="148"/>
      <c r="E41" s="148"/>
      <c r="F41" s="148"/>
      <c r="G41" s="149"/>
      <c r="H41" s="99"/>
      <c r="I41" s="100"/>
      <c r="J41" s="100"/>
      <c r="K41" s="100"/>
      <c r="L41" s="100"/>
      <c r="M41" s="100"/>
      <c r="N41" s="100"/>
      <c r="O41" s="101"/>
      <c r="P41" s="101"/>
      <c r="Q41" s="4"/>
      <c r="R41" s="4"/>
      <c r="S41" s="4"/>
      <c r="T41" s="4"/>
      <c r="U41" s="4"/>
      <c r="V41" s="4"/>
      <c r="W41" s="4"/>
      <c r="X41" s="4"/>
      <c r="Y41" s="4"/>
      <c r="Z41" s="4"/>
    </row>
    <row r="42" spans="1:26" ht="15" x14ac:dyDescent="0.25">
      <c r="A42" s="7"/>
      <c r="B42" s="10">
        <v>39</v>
      </c>
      <c r="C42" s="147" t="s">
        <v>190</v>
      </c>
      <c r="D42" s="148"/>
      <c r="E42" s="148"/>
      <c r="F42" s="148"/>
      <c r="G42" s="149"/>
      <c r="H42" s="99"/>
      <c r="I42" s="100"/>
      <c r="J42" s="100"/>
      <c r="K42" s="100"/>
      <c r="L42" s="100"/>
      <c r="M42" s="100"/>
      <c r="N42" s="100"/>
      <c r="O42" s="101"/>
      <c r="P42" s="101"/>
      <c r="Q42" s="4"/>
      <c r="R42" s="4"/>
      <c r="S42" s="4"/>
      <c r="T42" s="4"/>
      <c r="U42" s="4"/>
      <c r="V42" s="4"/>
      <c r="W42" s="4"/>
      <c r="X42" s="4"/>
      <c r="Y42" s="4"/>
      <c r="Z42" s="4"/>
    </row>
    <row r="43" spans="1:26" ht="15" x14ac:dyDescent="0.25">
      <c r="A43" s="7"/>
      <c r="B43" s="10">
        <v>40</v>
      </c>
      <c r="C43" s="147" t="s">
        <v>191</v>
      </c>
      <c r="D43" s="148"/>
      <c r="E43" s="148"/>
      <c r="F43" s="148"/>
      <c r="G43" s="149"/>
      <c r="H43" s="99"/>
      <c r="I43" s="100"/>
      <c r="J43" s="100"/>
      <c r="K43" s="100"/>
      <c r="L43" s="100"/>
      <c r="M43" s="100"/>
      <c r="N43" s="100"/>
      <c r="O43" s="101"/>
      <c r="P43" s="101"/>
      <c r="Q43" s="4"/>
      <c r="R43" s="4"/>
      <c r="S43" s="4"/>
      <c r="T43" s="4"/>
      <c r="U43" s="4"/>
      <c r="V43" s="4"/>
      <c r="W43" s="4"/>
      <c r="X43" s="4"/>
      <c r="Y43" s="4"/>
      <c r="Z43" s="4"/>
    </row>
    <row r="44" spans="1:26" ht="15" x14ac:dyDescent="0.25">
      <c r="A44" s="7"/>
      <c r="B44" s="10">
        <v>41</v>
      </c>
      <c r="C44" s="147" t="s">
        <v>192</v>
      </c>
      <c r="D44" s="148"/>
      <c r="E44" s="148"/>
      <c r="F44" s="148"/>
      <c r="G44" s="149"/>
      <c r="H44" s="99"/>
      <c r="I44" s="100"/>
      <c r="J44" s="100"/>
      <c r="K44" s="100"/>
      <c r="L44" s="100"/>
      <c r="M44" s="100"/>
      <c r="N44" s="100"/>
      <c r="O44" s="101"/>
      <c r="P44" s="101"/>
      <c r="Q44" s="4"/>
      <c r="R44" s="4"/>
      <c r="S44" s="4"/>
      <c r="T44" s="4"/>
      <c r="U44" s="4"/>
      <c r="V44" s="4"/>
      <c r="W44" s="4"/>
      <c r="X44" s="4"/>
      <c r="Y44" s="4"/>
      <c r="Z44" s="4"/>
    </row>
    <row r="45" spans="1:26" ht="15" x14ac:dyDescent="0.25">
      <c r="A45" s="7"/>
      <c r="B45" s="10">
        <v>42</v>
      </c>
      <c r="C45" s="147" t="s">
        <v>193</v>
      </c>
      <c r="D45" s="148"/>
      <c r="E45" s="148"/>
      <c r="F45" s="148"/>
      <c r="G45" s="149"/>
      <c r="H45" s="99"/>
      <c r="I45" s="100"/>
      <c r="J45" s="100"/>
      <c r="K45" s="100"/>
      <c r="L45" s="100"/>
      <c r="M45" s="100"/>
      <c r="N45" s="100"/>
      <c r="O45" s="101"/>
      <c r="P45" s="101"/>
      <c r="Q45" s="4"/>
      <c r="R45" s="4"/>
      <c r="S45" s="4"/>
      <c r="T45" s="4"/>
      <c r="U45" s="4"/>
      <c r="V45" s="4"/>
      <c r="W45" s="4"/>
      <c r="X45" s="4"/>
      <c r="Y45" s="4"/>
      <c r="Z45" s="4"/>
    </row>
    <row r="46" spans="1:26" ht="15" x14ac:dyDescent="0.25">
      <c r="A46" s="7"/>
      <c r="B46" s="10">
        <v>43</v>
      </c>
      <c r="C46" s="147" t="s">
        <v>194</v>
      </c>
      <c r="D46" s="148"/>
      <c r="E46" s="148"/>
      <c r="F46" s="148"/>
      <c r="G46" s="149"/>
      <c r="H46" s="99"/>
      <c r="I46" s="100"/>
      <c r="J46" s="100"/>
      <c r="K46" s="100"/>
      <c r="L46" s="100"/>
      <c r="M46" s="100"/>
      <c r="N46" s="100"/>
      <c r="O46" s="101"/>
      <c r="P46" s="101"/>
      <c r="Q46" s="4"/>
      <c r="R46" s="4"/>
      <c r="S46" s="4"/>
      <c r="T46" s="4"/>
      <c r="U46" s="4"/>
      <c r="V46" s="4"/>
      <c r="W46" s="4"/>
      <c r="X46" s="4"/>
      <c r="Y46" s="4"/>
      <c r="Z46" s="4"/>
    </row>
    <row r="47" spans="1:26" ht="15" x14ac:dyDescent="0.25">
      <c r="A47" s="7"/>
      <c r="B47" s="10">
        <v>44</v>
      </c>
      <c r="C47" s="147" t="s">
        <v>195</v>
      </c>
      <c r="D47" s="148"/>
      <c r="E47" s="148"/>
      <c r="F47" s="148"/>
      <c r="G47" s="149"/>
      <c r="H47" s="99"/>
      <c r="I47" s="100"/>
      <c r="J47" s="100"/>
      <c r="K47" s="100"/>
      <c r="L47" s="100"/>
      <c r="M47" s="100"/>
      <c r="N47" s="100"/>
      <c r="O47" s="101"/>
      <c r="P47" s="101"/>
      <c r="Q47" s="4"/>
      <c r="R47" s="4"/>
      <c r="S47" s="4"/>
      <c r="T47" s="4"/>
      <c r="U47" s="4"/>
      <c r="V47" s="4"/>
      <c r="W47" s="4"/>
      <c r="X47" s="4"/>
      <c r="Y47" s="4"/>
      <c r="Z47" s="4"/>
    </row>
    <row r="48" spans="1:26" ht="15" x14ac:dyDescent="0.25">
      <c r="A48" s="7"/>
      <c r="B48" s="10">
        <v>45</v>
      </c>
      <c r="C48" s="147" t="s">
        <v>196</v>
      </c>
      <c r="D48" s="148"/>
      <c r="E48" s="148"/>
      <c r="F48" s="148"/>
      <c r="G48" s="149"/>
      <c r="H48" s="99"/>
      <c r="I48" s="100"/>
      <c r="J48" s="100"/>
      <c r="K48" s="100"/>
      <c r="L48" s="100"/>
      <c r="M48" s="100"/>
      <c r="N48" s="100"/>
      <c r="O48" s="101"/>
      <c r="P48" s="101"/>
      <c r="Q48" s="4"/>
      <c r="R48" s="4"/>
      <c r="S48" s="4"/>
      <c r="T48" s="4"/>
      <c r="U48" s="4"/>
      <c r="V48" s="4"/>
      <c r="W48" s="4"/>
      <c r="X48" s="4"/>
      <c r="Y48" s="4"/>
      <c r="Z48" s="4"/>
    </row>
    <row r="49" spans="1:26" ht="15" x14ac:dyDescent="0.25">
      <c r="A49" s="7"/>
      <c r="B49" s="10">
        <v>46</v>
      </c>
      <c r="C49" s="147" t="s">
        <v>197</v>
      </c>
      <c r="D49" s="148"/>
      <c r="E49" s="148"/>
      <c r="F49" s="148"/>
      <c r="G49" s="149"/>
      <c r="H49" s="99"/>
      <c r="I49" s="100"/>
      <c r="J49" s="100"/>
      <c r="K49" s="100"/>
      <c r="L49" s="100"/>
      <c r="M49" s="100"/>
      <c r="N49" s="100"/>
      <c r="O49" s="101"/>
      <c r="P49" s="101"/>
      <c r="Q49" s="4"/>
      <c r="R49" s="4"/>
      <c r="S49" s="4"/>
      <c r="T49" s="4"/>
      <c r="U49" s="4"/>
      <c r="V49" s="4"/>
      <c r="W49" s="4"/>
      <c r="X49" s="4"/>
      <c r="Y49" s="4"/>
      <c r="Z49" s="4"/>
    </row>
    <row r="50" spans="1:26" ht="15" x14ac:dyDescent="0.25">
      <c r="A50" s="7"/>
      <c r="B50" s="10">
        <v>47</v>
      </c>
      <c r="C50" s="147" t="s">
        <v>198</v>
      </c>
      <c r="D50" s="148"/>
      <c r="E50" s="148"/>
      <c r="F50" s="148"/>
      <c r="G50" s="149"/>
      <c r="H50" s="99"/>
      <c r="I50" s="100"/>
      <c r="J50" s="100"/>
      <c r="K50" s="100"/>
      <c r="L50" s="100"/>
      <c r="M50" s="100"/>
      <c r="N50" s="100"/>
      <c r="O50" s="101"/>
      <c r="P50" s="101"/>
      <c r="Q50" s="4"/>
      <c r="R50" s="4"/>
      <c r="S50" s="4"/>
      <c r="T50" s="4"/>
      <c r="U50" s="4"/>
      <c r="V50" s="4"/>
      <c r="W50" s="4"/>
      <c r="X50" s="4"/>
      <c r="Y50" s="4"/>
      <c r="Z50" s="4"/>
    </row>
    <row r="51" spans="1:26" ht="15" x14ac:dyDescent="0.25">
      <c r="A51" s="7"/>
      <c r="B51" s="10">
        <v>48</v>
      </c>
      <c r="C51" s="147" t="s">
        <v>199</v>
      </c>
      <c r="D51" s="148"/>
      <c r="E51" s="148"/>
      <c r="F51" s="148"/>
      <c r="G51" s="149"/>
      <c r="H51" s="99"/>
      <c r="I51" s="100"/>
      <c r="J51" s="100"/>
      <c r="K51" s="100"/>
      <c r="L51" s="100"/>
      <c r="M51" s="100"/>
      <c r="N51" s="100"/>
      <c r="O51" s="101"/>
      <c r="P51" s="101"/>
      <c r="Q51" s="4"/>
      <c r="R51" s="4"/>
      <c r="S51" s="4"/>
      <c r="T51" s="4"/>
      <c r="U51" s="4"/>
      <c r="V51" s="4"/>
      <c r="W51" s="4"/>
      <c r="X51" s="4"/>
      <c r="Y51" s="4"/>
      <c r="Z51" s="4"/>
    </row>
    <row r="52" spans="1:26" ht="15" x14ac:dyDescent="0.25">
      <c r="A52" s="7"/>
      <c r="B52" s="10">
        <v>49</v>
      </c>
      <c r="C52" s="147" t="s">
        <v>200</v>
      </c>
      <c r="D52" s="148"/>
      <c r="E52" s="148"/>
      <c r="F52" s="148"/>
      <c r="G52" s="149"/>
      <c r="H52" s="99"/>
      <c r="I52" s="100"/>
      <c r="J52" s="100"/>
      <c r="K52" s="100"/>
      <c r="L52" s="100"/>
      <c r="M52" s="100"/>
      <c r="N52" s="100"/>
      <c r="O52" s="101"/>
      <c r="P52" s="101"/>
      <c r="Q52" s="4"/>
      <c r="R52" s="4"/>
      <c r="S52" s="4"/>
      <c r="T52" s="4"/>
      <c r="U52" s="4"/>
      <c r="V52" s="4"/>
      <c r="W52" s="4"/>
      <c r="X52" s="4"/>
      <c r="Y52" s="4"/>
      <c r="Z52" s="4"/>
    </row>
    <row r="53" spans="1:26" ht="15" x14ac:dyDescent="0.25">
      <c r="A53" s="7"/>
      <c r="B53" s="10">
        <v>50</v>
      </c>
      <c r="C53" s="147" t="s">
        <v>201</v>
      </c>
      <c r="D53" s="148"/>
      <c r="E53" s="148"/>
      <c r="F53" s="148"/>
      <c r="G53" s="149"/>
      <c r="H53" s="99"/>
      <c r="I53" s="100"/>
      <c r="J53" s="100"/>
      <c r="K53" s="100"/>
      <c r="L53" s="100"/>
      <c r="M53" s="100"/>
      <c r="N53" s="100"/>
      <c r="O53" s="101"/>
      <c r="P53" s="101"/>
      <c r="Q53" s="4"/>
      <c r="R53" s="4"/>
      <c r="S53" s="4"/>
      <c r="T53" s="4"/>
      <c r="U53" s="4"/>
      <c r="V53" s="4"/>
      <c r="W53" s="4"/>
      <c r="X53" s="4"/>
      <c r="Y53" s="4"/>
      <c r="Z53" s="4"/>
    </row>
    <row r="54" spans="1:26" s="76" customFormat="1" ht="33.75" x14ac:dyDescent="0.5">
      <c r="A54" s="86"/>
      <c r="B54" s="86"/>
      <c r="C54" s="86"/>
      <c r="D54" s="87"/>
      <c r="E54" s="87"/>
      <c r="F54" s="87"/>
      <c r="G54" s="87"/>
      <c r="H54" s="88"/>
      <c r="I54" s="89" t="s">
        <v>28</v>
      </c>
      <c r="J54" s="88"/>
      <c r="K54" s="86"/>
      <c r="L54" s="86"/>
      <c r="M54" s="86"/>
      <c r="N54" s="86"/>
      <c r="O54" s="88"/>
      <c r="P54" s="90"/>
      <c r="Q54" s="86"/>
      <c r="R54" s="86"/>
      <c r="S54" s="86"/>
      <c r="T54" s="86"/>
      <c r="U54" s="86"/>
      <c r="V54" s="86"/>
      <c r="W54" s="86"/>
      <c r="X54" s="86"/>
      <c r="Y54" s="86"/>
      <c r="Z54" s="86"/>
    </row>
    <row r="55" spans="1:26" ht="15.75" customHeight="1" thickBot="1" x14ac:dyDescent="0.25">
      <c r="A55" s="17"/>
      <c r="B55" s="17" t="s">
        <v>30</v>
      </c>
      <c r="C55" s="17"/>
      <c r="D55" s="17"/>
      <c r="E55" s="17"/>
      <c r="F55" s="17"/>
      <c r="G55" s="119">
        <v>0</v>
      </c>
      <c r="H55" s="17"/>
      <c r="I55" s="17"/>
      <c r="J55" s="22">
        <f>COUNTIF(J4:J53, "0")</f>
        <v>0</v>
      </c>
      <c r="K55" s="22">
        <f>COUNTIF(K4:K53, "0")</f>
        <v>0</v>
      </c>
      <c r="L55" s="17"/>
      <c r="M55" s="22">
        <f t="shared" ref="M55:W55" si="0">COUNTIF(M4:M53, "0")</f>
        <v>0</v>
      </c>
      <c r="N55" s="22">
        <f t="shared" si="0"/>
        <v>0</v>
      </c>
      <c r="O55" s="22">
        <f t="shared" si="0"/>
        <v>0</v>
      </c>
      <c r="P55" s="22">
        <f t="shared" si="0"/>
        <v>0</v>
      </c>
      <c r="Q55" s="22">
        <f t="shared" si="0"/>
        <v>0</v>
      </c>
      <c r="R55" s="22">
        <f t="shared" si="0"/>
        <v>0</v>
      </c>
      <c r="S55" s="22">
        <f t="shared" si="0"/>
        <v>0</v>
      </c>
      <c r="T55" s="22">
        <f t="shared" si="0"/>
        <v>0</v>
      </c>
      <c r="U55" s="22">
        <f t="shared" si="0"/>
        <v>0</v>
      </c>
      <c r="V55" s="22">
        <f t="shared" si="0"/>
        <v>0</v>
      </c>
      <c r="W55" s="22">
        <f t="shared" si="0"/>
        <v>0</v>
      </c>
      <c r="X55" s="17"/>
      <c r="Y55" s="17"/>
      <c r="Z55" s="17"/>
    </row>
    <row r="56" spans="1:26" ht="13.5" thickBot="1" x14ac:dyDescent="0.25">
      <c r="A56" s="17"/>
      <c r="B56" s="17" t="s">
        <v>31</v>
      </c>
      <c r="C56" s="17"/>
      <c r="D56" s="17"/>
      <c r="E56" s="17"/>
      <c r="F56" s="17"/>
      <c r="G56" s="119">
        <v>1</v>
      </c>
      <c r="H56" s="17"/>
      <c r="I56" s="17"/>
      <c r="J56" s="6">
        <f>COUNTIF(J4:J53, "1")</f>
        <v>0</v>
      </c>
      <c r="K56" s="6">
        <f>COUNTIF(K4:K53, "1")</f>
        <v>0</v>
      </c>
      <c r="L56" s="17"/>
      <c r="M56" s="6">
        <f t="shared" ref="M56:W56" si="1">COUNTIF(M4:M53, "1")</f>
        <v>0</v>
      </c>
      <c r="N56" s="6">
        <f t="shared" si="1"/>
        <v>0</v>
      </c>
      <c r="O56" s="6">
        <f t="shared" si="1"/>
        <v>0</v>
      </c>
      <c r="P56" s="6">
        <f t="shared" si="1"/>
        <v>0</v>
      </c>
      <c r="Q56" s="6">
        <f t="shared" si="1"/>
        <v>0</v>
      </c>
      <c r="R56" s="6">
        <f t="shared" si="1"/>
        <v>0</v>
      </c>
      <c r="S56" s="6">
        <f t="shared" si="1"/>
        <v>0</v>
      </c>
      <c r="T56" s="6">
        <f t="shared" si="1"/>
        <v>0</v>
      </c>
      <c r="U56" s="6">
        <f t="shared" si="1"/>
        <v>0</v>
      </c>
      <c r="V56" s="6">
        <f t="shared" si="1"/>
        <v>0</v>
      </c>
      <c r="W56" s="6">
        <f t="shared" si="1"/>
        <v>0</v>
      </c>
      <c r="X56" s="17"/>
      <c r="Y56" s="17"/>
      <c r="Z56" s="17"/>
    </row>
    <row r="57" spans="1:26" ht="13.5" thickBot="1" x14ac:dyDescent="0.25">
      <c r="A57" s="17"/>
      <c r="B57" s="17" t="s">
        <v>32</v>
      </c>
      <c r="C57" s="17"/>
      <c r="D57" s="17"/>
      <c r="E57" s="17"/>
      <c r="F57" s="17"/>
      <c r="G57" s="119">
        <v>2</v>
      </c>
      <c r="H57" s="17"/>
      <c r="I57" s="17"/>
      <c r="J57" s="6">
        <f>COUNTIF(J4:J53, "2")</f>
        <v>0</v>
      </c>
      <c r="K57" s="6">
        <f>COUNTIF(K4:K53, "2")</f>
        <v>0</v>
      </c>
      <c r="L57" s="17"/>
      <c r="M57" s="6">
        <f>COUNTIF(M4:M53, "2")</f>
        <v>0</v>
      </c>
      <c r="N57" s="6">
        <f>COUNTIF(N4:N53, "2")</f>
        <v>0</v>
      </c>
      <c r="O57" s="120">
        <f t="shared" ref="O57:W57" si="2">COUNTIF(O4:O53, "2")</f>
        <v>0</v>
      </c>
      <c r="P57" s="120">
        <f t="shared" si="2"/>
        <v>0</v>
      </c>
      <c r="Q57" s="120">
        <f t="shared" si="2"/>
        <v>0</v>
      </c>
      <c r="R57" s="120">
        <f t="shared" si="2"/>
        <v>0</v>
      </c>
      <c r="S57" s="120">
        <f t="shared" si="2"/>
        <v>0</v>
      </c>
      <c r="T57" s="120">
        <f t="shared" si="2"/>
        <v>0</v>
      </c>
      <c r="U57" s="120">
        <f t="shared" si="2"/>
        <v>0</v>
      </c>
      <c r="V57" s="120">
        <f t="shared" si="2"/>
        <v>0</v>
      </c>
      <c r="W57" s="120">
        <f t="shared" si="2"/>
        <v>0</v>
      </c>
      <c r="X57" s="17"/>
      <c r="Y57" s="17"/>
      <c r="Z57" s="17"/>
    </row>
    <row r="58" spans="1:26" ht="13.5" thickBot="1" x14ac:dyDescent="0.25">
      <c r="A58" s="17"/>
      <c r="B58" s="17" t="s">
        <v>33</v>
      </c>
      <c r="C58" s="17"/>
      <c r="D58" s="17"/>
      <c r="E58" s="17"/>
      <c r="F58" s="17"/>
      <c r="G58" s="119">
        <v>3</v>
      </c>
      <c r="H58" s="17"/>
      <c r="I58" s="17"/>
      <c r="J58" s="6">
        <f>COUNTIF(J4:J53, "3")</f>
        <v>0</v>
      </c>
      <c r="K58" s="6">
        <f>COUNTIF(K4:K53, "3")</f>
        <v>0</v>
      </c>
      <c r="L58" s="17"/>
      <c r="M58" s="6">
        <f>COUNTIF(M4:M53, "3")</f>
        <v>0</v>
      </c>
      <c r="N58" s="6">
        <f>COUNTIF(N4:N53, "3")</f>
        <v>0</v>
      </c>
      <c r="O58" s="120">
        <f t="shared" ref="O58:W58" si="3">COUNTIF(O4:O53, "3")</f>
        <v>0</v>
      </c>
      <c r="P58" s="120">
        <f t="shared" si="3"/>
        <v>0</v>
      </c>
      <c r="Q58" s="120">
        <f t="shared" si="3"/>
        <v>0</v>
      </c>
      <c r="R58" s="120">
        <f t="shared" si="3"/>
        <v>0</v>
      </c>
      <c r="S58" s="120">
        <f t="shared" si="3"/>
        <v>0</v>
      </c>
      <c r="T58" s="120">
        <f t="shared" si="3"/>
        <v>0</v>
      </c>
      <c r="U58" s="120">
        <f t="shared" si="3"/>
        <v>0</v>
      </c>
      <c r="V58" s="120">
        <f t="shared" si="3"/>
        <v>0</v>
      </c>
      <c r="W58" s="120">
        <f t="shared" si="3"/>
        <v>0</v>
      </c>
      <c r="X58" s="17"/>
      <c r="Y58" s="17"/>
      <c r="Z58" s="17"/>
    </row>
    <row r="59" spans="1:26" ht="13.5" thickBot="1" x14ac:dyDescent="0.25">
      <c r="A59" s="17"/>
      <c r="B59" s="17" t="s">
        <v>50</v>
      </c>
      <c r="C59" s="17"/>
      <c r="D59" s="17"/>
      <c r="E59" s="17"/>
      <c r="F59" s="17"/>
      <c r="G59" s="119">
        <v>4</v>
      </c>
      <c r="H59" s="17"/>
      <c r="I59" s="17"/>
      <c r="J59" s="6">
        <f>COUNTIF(J4:J53, "4")</f>
        <v>0</v>
      </c>
      <c r="K59" s="6">
        <f>COUNTIF(K4:K53, "4")</f>
        <v>0</v>
      </c>
      <c r="L59" s="17"/>
      <c r="M59" s="6">
        <f>COUNTIF(M4:M53, "4")</f>
        <v>0</v>
      </c>
      <c r="N59" s="6">
        <f>COUNTIF(N4:N53, "4")</f>
        <v>0</v>
      </c>
      <c r="O59" s="120">
        <f t="shared" ref="O59:W59" si="4">COUNTIF(O4:O53, "4")</f>
        <v>0</v>
      </c>
      <c r="P59" s="120">
        <f t="shared" si="4"/>
        <v>0</v>
      </c>
      <c r="Q59" s="120">
        <f t="shared" si="4"/>
        <v>0</v>
      </c>
      <c r="R59" s="120">
        <f t="shared" si="4"/>
        <v>0</v>
      </c>
      <c r="S59" s="120">
        <f t="shared" si="4"/>
        <v>0</v>
      </c>
      <c r="T59" s="120">
        <f t="shared" si="4"/>
        <v>0</v>
      </c>
      <c r="U59" s="120">
        <f t="shared" si="4"/>
        <v>0</v>
      </c>
      <c r="V59" s="120">
        <f t="shared" si="4"/>
        <v>0</v>
      </c>
      <c r="W59" s="120">
        <f t="shared" si="4"/>
        <v>0</v>
      </c>
      <c r="X59" s="17"/>
      <c r="Y59" s="17"/>
      <c r="Z59" s="17"/>
    </row>
    <row r="60" spans="1:26" ht="13.5" thickBot="1" x14ac:dyDescent="0.25">
      <c r="A60" s="17"/>
      <c r="B60" s="17" t="s">
        <v>34</v>
      </c>
      <c r="C60" s="17"/>
      <c r="D60" s="17"/>
      <c r="E60" s="17"/>
      <c r="F60" s="17"/>
      <c r="G60" s="119">
        <v>5</v>
      </c>
      <c r="H60" s="17"/>
      <c r="I60" s="17"/>
      <c r="J60" s="6">
        <f>COUNTIF(J4:J53, "5")</f>
        <v>0</v>
      </c>
      <c r="K60" s="6">
        <f>COUNTIF(K4:K53, "5")</f>
        <v>0</v>
      </c>
      <c r="L60" s="17"/>
      <c r="M60" s="6">
        <f>COUNTIF(M4:M53, "5")</f>
        <v>0</v>
      </c>
      <c r="N60" s="6">
        <f>COUNTIF(N4:N53, "5")</f>
        <v>0</v>
      </c>
      <c r="O60" s="120">
        <f t="shared" ref="O60:W60" si="5">COUNTIF(O4:O53, "5")</f>
        <v>0</v>
      </c>
      <c r="P60" s="120">
        <f t="shared" si="5"/>
        <v>0</v>
      </c>
      <c r="Q60" s="120">
        <f t="shared" si="5"/>
        <v>0</v>
      </c>
      <c r="R60" s="120">
        <f t="shared" si="5"/>
        <v>0</v>
      </c>
      <c r="S60" s="120">
        <f t="shared" si="5"/>
        <v>0</v>
      </c>
      <c r="T60" s="120">
        <f t="shared" si="5"/>
        <v>0</v>
      </c>
      <c r="U60" s="120">
        <f t="shared" si="5"/>
        <v>0</v>
      </c>
      <c r="V60" s="120">
        <f t="shared" si="5"/>
        <v>0</v>
      </c>
      <c r="W60" s="120">
        <f t="shared" si="5"/>
        <v>0</v>
      </c>
      <c r="X60" s="17"/>
      <c r="Y60" s="17"/>
      <c r="Z60" s="17"/>
    </row>
    <row r="61" spans="1:26" ht="13.5" thickBot="1" x14ac:dyDescent="0.25">
      <c r="A61" s="17"/>
      <c r="B61" s="17" t="s">
        <v>35</v>
      </c>
      <c r="C61" s="17"/>
      <c r="D61" s="17"/>
      <c r="E61" s="17"/>
      <c r="F61" s="17"/>
      <c r="G61" s="119">
        <v>6</v>
      </c>
      <c r="H61" s="17"/>
      <c r="I61" s="17"/>
      <c r="J61" s="21">
        <f>COUNTIF(J4:J53, "6")</f>
        <v>0</v>
      </c>
      <c r="K61" s="21">
        <f>COUNTIF(K4:K53, "6")</f>
        <v>0</v>
      </c>
      <c r="L61" s="17"/>
      <c r="M61" s="21">
        <f>COUNTIF(M4:M53, "6")</f>
        <v>0</v>
      </c>
      <c r="N61" s="21">
        <f t="shared" ref="N61:W61" si="6">COUNTIF(N4:N53, "6")</f>
        <v>0</v>
      </c>
      <c r="O61" s="21">
        <f t="shared" si="6"/>
        <v>0</v>
      </c>
      <c r="P61" s="21">
        <f t="shared" si="6"/>
        <v>0</v>
      </c>
      <c r="Q61" s="21">
        <f t="shared" si="6"/>
        <v>0</v>
      </c>
      <c r="R61" s="21">
        <f t="shared" si="6"/>
        <v>0</v>
      </c>
      <c r="S61" s="21">
        <f t="shared" si="6"/>
        <v>0</v>
      </c>
      <c r="T61" s="21">
        <f t="shared" si="6"/>
        <v>0</v>
      </c>
      <c r="U61" s="21">
        <f t="shared" si="6"/>
        <v>0</v>
      </c>
      <c r="V61" s="21">
        <f t="shared" si="6"/>
        <v>0</v>
      </c>
      <c r="W61" s="21">
        <f t="shared" si="6"/>
        <v>0</v>
      </c>
      <c r="X61" s="17"/>
      <c r="Y61" s="17"/>
      <c r="Z61" s="17"/>
    </row>
    <row r="62" spans="1:26" ht="13.5" thickBot="1" x14ac:dyDescent="0.25">
      <c r="A62" s="17"/>
      <c r="B62" s="17" t="s">
        <v>36</v>
      </c>
      <c r="C62" s="17"/>
      <c r="D62" s="17"/>
      <c r="E62" s="17"/>
      <c r="F62" s="17"/>
      <c r="G62" s="119">
        <v>7</v>
      </c>
      <c r="H62" s="17"/>
      <c r="I62" s="17"/>
      <c r="J62" s="21">
        <f>COUNTIF(J4:J53, "7")</f>
        <v>0</v>
      </c>
      <c r="K62" s="21">
        <f>COUNTIF(K4:K53, "7")</f>
        <v>0</v>
      </c>
      <c r="L62" s="17"/>
      <c r="M62" s="21">
        <f>COUNTIF(M4:M53, "7")</f>
        <v>0</v>
      </c>
      <c r="N62" s="21">
        <f t="shared" ref="N62:W62" si="7">COUNTIF(N4:N53, "7")</f>
        <v>0</v>
      </c>
      <c r="O62" s="21">
        <f t="shared" si="7"/>
        <v>0</v>
      </c>
      <c r="P62" s="21">
        <f t="shared" si="7"/>
        <v>0</v>
      </c>
      <c r="Q62" s="21">
        <f t="shared" si="7"/>
        <v>0</v>
      </c>
      <c r="R62" s="21">
        <f t="shared" si="7"/>
        <v>0</v>
      </c>
      <c r="S62" s="21">
        <f t="shared" si="7"/>
        <v>0</v>
      </c>
      <c r="T62" s="21">
        <f t="shared" si="7"/>
        <v>0</v>
      </c>
      <c r="U62" s="21">
        <f t="shared" si="7"/>
        <v>0</v>
      </c>
      <c r="V62" s="21">
        <f t="shared" si="7"/>
        <v>0</v>
      </c>
      <c r="W62" s="21">
        <f t="shared" si="7"/>
        <v>0</v>
      </c>
      <c r="X62" s="17"/>
      <c r="Y62" s="17"/>
      <c r="Z62" s="17"/>
    </row>
    <row r="63" spans="1:26" ht="13.5" thickBot="1" x14ac:dyDescent="0.25">
      <c r="A63" s="17"/>
      <c r="B63" s="17"/>
      <c r="C63" s="17"/>
      <c r="D63" s="17"/>
      <c r="E63" s="17"/>
      <c r="F63" s="17"/>
      <c r="G63" s="119">
        <v>8</v>
      </c>
      <c r="H63" s="17"/>
      <c r="I63" s="17"/>
      <c r="J63" s="21">
        <f>COUNTIF(J4:J53, "8")</f>
        <v>0</v>
      </c>
      <c r="K63" s="21">
        <f>COUNTIF(K4:K53, "8")</f>
        <v>0</v>
      </c>
      <c r="L63" s="17"/>
      <c r="M63" s="21">
        <f>COUNTIF(M4:M53, "8")</f>
        <v>0</v>
      </c>
      <c r="N63" s="21">
        <f t="shared" ref="N63:W63" si="8">COUNTIF(N4:N53, "8")</f>
        <v>0</v>
      </c>
      <c r="O63" s="21">
        <f t="shared" si="8"/>
        <v>0</v>
      </c>
      <c r="P63" s="21">
        <f t="shared" si="8"/>
        <v>0</v>
      </c>
      <c r="Q63" s="21">
        <f t="shared" si="8"/>
        <v>0</v>
      </c>
      <c r="R63" s="21">
        <f t="shared" si="8"/>
        <v>0</v>
      </c>
      <c r="S63" s="21">
        <f t="shared" si="8"/>
        <v>0</v>
      </c>
      <c r="T63" s="21">
        <f t="shared" si="8"/>
        <v>0</v>
      </c>
      <c r="U63" s="21">
        <f t="shared" si="8"/>
        <v>0</v>
      </c>
      <c r="V63" s="21">
        <f t="shared" si="8"/>
        <v>0</v>
      </c>
      <c r="W63" s="21">
        <f t="shared" si="8"/>
        <v>0</v>
      </c>
      <c r="X63" s="17"/>
      <c r="Y63" s="17"/>
      <c r="Z63" s="17"/>
    </row>
    <row r="64" spans="1:26" ht="13.5" thickBot="1" x14ac:dyDescent="0.25">
      <c r="A64" s="17"/>
      <c r="B64" s="17" t="s">
        <v>51</v>
      </c>
      <c r="C64" s="17"/>
      <c r="D64" s="17"/>
      <c r="E64" s="17"/>
      <c r="F64" s="17"/>
      <c r="G64" s="119">
        <v>9</v>
      </c>
      <c r="H64" s="17"/>
      <c r="I64" s="7"/>
      <c r="J64" s="21">
        <f>COUNTIF(J4:J53, "9")</f>
        <v>0</v>
      </c>
      <c r="K64" s="21">
        <f>COUNTIF(K4:K53, "9")</f>
        <v>0</v>
      </c>
      <c r="L64" s="17"/>
      <c r="M64" s="21">
        <f>COUNTIF(M4:M53, "9")</f>
        <v>0</v>
      </c>
      <c r="N64" s="21">
        <f t="shared" ref="N64:W64" si="9">COUNTIF(N4:N53, "9")</f>
        <v>0</v>
      </c>
      <c r="O64" s="21">
        <f t="shared" si="9"/>
        <v>0</v>
      </c>
      <c r="P64" s="21">
        <f t="shared" si="9"/>
        <v>0</v>
      </c>
      <c r="Q64" s="21">
        <f t="shared" si="9"/>
        <v>0</v>
      </c>
      <c r="R64" s="21">
        <f t="shared" si="9"/>
        <v>0</v>
      </c>
      <c r="S64" s="21">
        <f t="shared" si="9"/>
        <v>0</v>
      </c>
      <c r="T64" s="21">
        <f t="shared" si="9"/>
        <v>0</v>
      </c>
      <c r="U64" s="21">
        <f t="shared" si="9"/>
        <v>0</v>
      </c>
      <c r="V64" s="21">
        <f t="shared" si="9"/>
        <v>0</v>
      </c>
      <c r="W64" s="21">
        <f t="shared" si="9"/>
        <v>0</v>
      </c>
      <c r="X64" s="17"/>
      <c r="Y64" s="17"/>
      <c r="Z64" s="17"/>
    </row>
    <row r="65" spans="1:26" ht="13.5" thickBot="1" x14ac:dyDescent="0.25">
      <c r="A65" s="17"/>
      <c r="B65" s="17" t="s">
        <v>52</v>
      </c>
      <c r="C65" s="17"/>
      <c r="D65" s="17"/>
      <c r="E65" s="17"/>
      <c r="F65" s="17"/>
      <c r="G65" s="119">
        <v>10</v>
      </c>
      <c r="H65" s="17"/>
      <c r="I65" s="7"/>
      <c r="J65" s="21">
        <f>COUNTIF(J4:J53, "10")</f>
        <v>0</v>
      </c>
      <c r="K65" s="21">
        <f>COUNTIF(K4:K53, "10")</f>
        <v>0</v>
      </c>
      <c r="L65" s="17"/>
      <c r="M65" s="21">
        <f>COUNTIF(M4:M53, "10")</f>
        <v>0</v>
      </c>
      <c r="N65" s="21">
        <f t="shared" ref="N65:W65" si="10">COUNTIF(N4:N53, "10")</f>
        <v>0</v>
      </c>
      <c r="O65" s="21">
        <f t="shared" si="10"/>
        <v>0</v>
      </c>
      <c r="P65" s="21">
        <f t="shared" si="10"/>
        <v>0</v>
      </c>
      <c r="Q65" s="21">
        <f t="shared" si="10"/>
        <v>0</v>
      </c>
      <c r="R65" s="21">
        <f t="shared" si="10"/>
        <v>0</v>
      </c>
      <c r="S65" s="21">
        <f t="shared" si="10"/>
        <v>0</v>
      </c>
      <c r="T65" s="21">
        <f t="shared" si="10"/>
        <v>0</v>
      </c>
      <c r="U65" s="21">
        <f t="shared" si="10"/>
        <v>0</v>
      </c>
      <c r="V65" s="21">
        <f t="shared" si="10"/>
        <v>0</v>
      </c>
      <c r="W65" s="21">
        <f t="shared" si="10"/>
        <v>0</v>
      </c>
      <c r="X65" s="17"/>
      <c r="Y65" s="17"/>
      <c r="Z65" s="17"/>
    </row>
    <row r="66" spans="1:26" x14ac:dyDescent="0.2">
      <c r="A66" s="17"/>
      <c r="B66" s="17"/>
      <c r="C66" s="17"/>
      <c r="D66" s="17"/>
      <c r="E66" s="17"/>
      <c r="F66" s="17"/>
      <c r="G66" s="91" t="s">
        <v>133</v>
      </c>
      <c r="H66" s="17"/>
      <c r="I66" s="17"/>
      <c r="J66" s="121" t="e">
        <f>AVERAGE(J4:J53)</f>
        <v>#DIV/0!</v>
      </c>
      <c r="K66" s="121" t="e">
        <f>AVERAGE(K4:K53)</f>
        <v>#DIV/0!</v>
      </c>
      <c r="L66" s="122"/>
      <c r="M66" s="121" t="e">
        <f>AVERAGE(M4:M53)</f>
        <v>#DIV/0!</v>
      </c>
      <c r="N66" s="121" t="e">
        <f>AVERAGE(N4:N53)</f>
        <v>#DIV/0!</v>
      </c>
      <c r="O66" s="17"/>
      <c r="P66" s="17"/>
      <c r="Q66" s="17"/>
      <c r="R66" s="17"/>
      <c r="S66" s="17"/>
      <c r="T66" s="17"/>
      <c r="U66" s="17"/>
      <c r="V66" s="17"/>
      <c r="W66" s="17"/>
      <c r="X66" s="17"/>
      <c r="Y66" s="17"/>
      <c r="Z66" s="17"/>
    </row>
    <row r="67" spans="1:26" s="76" customFormat="1" ht="33.75" x14ac:dyDescent="0.5">
      <c r="A67" s="86"/>
      <c r="B67" s="86"/>
      <c r="C67" s="86"/>
      <c r="D67" s="86"/>
      <c r="E67" s="86"/>
      <c r="F67" s="86"/>
      <c r="G67" s="86"/>
      <c r="H67" s="89"/>
      <c r="I67" s="89" t="s">
        <v>29</v>
      </c>
      <c r="J67" s="86"/>
      <c r="K67" s="86"/>
      <c r="L67" s="86"/>
      <c r="M67" s="86"/>
      <c r="N67" s="86"/>
      <c r="O67" s="86"/>
      <c r="P67" s="86"/>
      <c r="Q67" s="86"/>
      <c r="R67" s="86"/>
      <c r="S67" s="86"/>
      <c r="T67" s="86"/>
      <c r="U67" s="86"/>
      <c r="V67" s="86"/>
      <c r="W67" s="86"/>
      <c r="X67" s="86"/>
      <c r="Y67" s="86"/>
      <c r="Z67" s="86"/>
    </row>
    <row r="68" spans="1:26" ht="13.5" thickBot="1" x14ac:dyDescent="0.25">
      <c r="A68" s="7"/>
      <c r="B68" s="9"/>
      <c r="C68" s="9"/>
      <c r="D68" s="9"/>
      <c r="E68" s="83" t="s">
        <v>10</v>
      </c>
      <c r="F68" s="8"/>
      <c r="G68" s="9"/>
      <c r="H68" s="9"/>
      <c r="I68" s="9"/>
      <c r="J68" s="9">
        <f>COUNT(J4:J53)</f>
        <v>0</v>
      </c>
      <c r="K68" s="9">
        <f>COUNT(K4:K53)</f>
        <v>0</v>
      </c>
      <c r="L68" s="9"/>
      <c r="M68" s="9">
        <f>COUNT(M11:M53)</f>
        <v>0</v>
      </c>
      <c r="N68" s="9">
        <f>COUNT(N4:N53)</f>
        <v>0</v>
      </c>
      <c r="O68" s="9">
        <f t="shared" ref="O68" si="11">COUNT(O11:O53)</f>
        <v>0</v>
      </c>
      <c r="P68" s="9">
        <f t="shared" ref="P68" si="12">COUNT(P4:P53)</f>
        <v>0</v>
      </c>
      <c r="Q68" s="9">
        <f t="shared" ref="Q68" si="13">COUNT(Q11:Q53)</f>
        <v>0</v>
      </c>
      <c r="R68" s="9">
        <f t="shared" ref="R68" si="14">COUNT(R4:R53)</f>
        <v>0</v>
      </c>
      <c r="S68" s="9">
        <f t="shared" ref="S68" si="15">COUNT(S11:S53)</f>
        <v>0</v>
      </c>
      <c r="T68" s="9">
        <f t="shared" ref="T68" si="16">COUNT(T4:T53)</f>
        <v>0</v>
      </c>
      <c r="U68" s="9">
        <f t="shared" ref="U68" si="17">COUNT(U11:U53)</f>
        <v>0</v>
      </c>
      <c r="V68" s="9">
        <f t="shared" ref="V68" si="18">COUNT(V4:V53)</f>
        <v>0</v>
      </c>
      <c r="W68" s="9">
        <f t="shared" ref="W68" si="19">COUNT(W11:W53)</f>
        <v>0</v>
      </c>
      <c r="X68" s="9"/>
      <c r="Y68" s="9"/>
      <c r="Z68" s="9"/>
    </row>
    <row r="69" spans="1:26" ht="14.25" thickTop="1" thickBot="1" x14ac:dyDescent="0.25">
      <c r="A69" s="7"/>
      <c r="B69" s="18">
        <f>(COUNT(I4:I53,"*")+COUNTIF(I4:I53,"*"))</f>
        <v>0</v>
      </c>
      <c r="C69" s="19" t="s">
        <v>18</v>
      </c>
      <c r="D69" s="9"/>
      <c r="E69" s="84" t="s">
        <v>9</v>
      </c>
      <c r="F69" s="85"/>
      <c r="G69" s="9"/>
      <c r="H69" s="9"/>
      <c r="I69" s="9"/>
      <c r="J69" s="9">
        <f>B69-J68</f>
        <v>0</v>
      </c>
      <c r="K69" s="9">
        <f>B69-K68</f>
        <v>0</v>
      </c>
      <c r="L69" s="9"/>
      <c r="M69" s="9">
        <f>B69-M68</f>
        <v>0</v>
      </c>
      <c r="N69" s="9">
        <f>B69-N68</f>
        <v>0</v>
      </c>
      <c r="O69" s="9">
        <f>B69-O68</f>
        <v>0</v>
      </c>
      <c r="P69" s="9">
        <f>B69-P68</f>
        <v>0</v>
      </c>
      <c r="Q69" s="9">
        <f>B69-Q68</f>
        <v>0</v>
      </c>
      <c r="R69" s="9">
        <f>B69-R68</f>
        <v>0</v>
      </c>
      <c r="S69" s="9">
        <f>B69-S68</f>
        <v>0</v>
      </c>
      <c r="T69" s="9">
        <f>B69-T68</f>
        <v>0</v>
      </c>
      <c r="U69" s="9">
        <f>B69-U68</f>
        <v>0</v>
      </c>
      <c r="V69" s="9">
        <f>B69-V68</f>
        <v>0</v>
      </c>
      <c r="W69" s="9">
        <f>B69-W68</f>
        <v>0</v>
      </c>
      <c r="X69" s="9"/>
      <c r="Y69" s="9"/>
      <c r="Z69" s="9"/>
    </row>
    <row r="70" spans="1:26" ht="13.5" thickTop="1" x14ac:dyDescent="0.2">
      <c r="A70" s="7"/>
      <c r="B70" s="23"/>
      <c r="C70" s="19"/>
      <c r="D70" s="9"/>
      <c r="E70" s="84" t="s">
        <v>206</v>
      </c>
      <c r="F70" s="85"/>
      <c r="G70" s="9"/>
      <c r="H70" s="9"/>
      <c r="I70" s="9"/>
      <c r="J70" s="96">
        <f>SUM(J55,J61:J65)</f>
        <v>0</v>
      </c>
      <c r="K70" s="96">
        <f>SUM(K55,K61:K65)</f>
        <v>0</v>
      </c>
      <c r="L70" s="9"/>
      <c r="M70" s="96">
        <f>SUM(M55,M61:M65)</f>
        <v>0</v>
      </c>
      <c r="N70" s="96">
        <f>SUM(N55,N61:N65)</f>
        <v>0</v>
      </c>
      <c r="O70" s="96">
        <f>SUM(O55,O57:O65)</f>
        <v>0</v>
      </c>
      <c r="P70" s="96">
        <f t="shared" ref="P70:W70" si="20">SUM(P55,P57:P65)</f>
        <v>0</v>
      </c>
      <c r="Q70" s="96">
        <f t="shared" si="20"/>
        <v>0</v>
      </c>
      <c r="R70" s="96">
        <f t="shared" si="20"/>
        <v>0</v>
      </c>
      <c r="S70" s="96">
        <f t="shared" si="20"/>
        <v>0</v>
      </c>
      <c r="T70" s="96">
        <f t="shared" si="20"/>
        <v>0</v>
      </c>
      <c r="U70" s="96">
        <f t="shared" si="20"/>
        <v>0</v>
      </c>
      <c r="V70" s="96">
        <f t="shared" si="20"/>
        <v>0</v>
      </c>
      <c r="W70" s="96">
        <f t="shared" si="20"/>
        <v>0</v>
      </c>
      <c r="X70" s="96"/>
      <c r="Y70" s="96"/>
      <c r="Z70" s="96"/>
    </row>
    <row r="71" spans="1:26" s="76" customFormat="1" ht="34.5" thickBot="1" x14ac:dyDescent="0.55000000000000004">
      <c r="A71" s="86"/>
      <c r="B71" s="86"/>
      <c r="C71" s="86"/>
      <c r="D71" s="86"/>
      <c r="E71" s="86"/>
      <c r="F71" s="86"/>
      <c r="G71" s="86"/>
      <c r="H71" s="89"/>
      <c r="I71" s="89" t="s">
        <v>207</v>
      </c>
      <c r="J71" s="86"/>
      <c r="K71" s="86"/>
      <c r="L71" s="86"/>
      <c r="M71" s="86"/>
      <c r="N71" s="86"/>
      <c r="O71" s="86"/>
      <c r="P71" s="86"/>
      <c r="Q71" s="86"/>
      <c r="R71" s="86"/>
      <c r="S71" s="86"/>
      <c r="T71" s="86"/>
      <c r="U71" s="86"/>
      <c r="V71" s="86"/>
      <c r="W71" s="86"/>
      <c r="X71" s="86"/>
      <c r="Y71" s="86"/>
      <c r="Z71" s="86"/>
    </row>
    <row r="72" spans="1:26" ht="13.5" thickBot="1" x14ac:dyDescent="0.25">
      <c r="A72" s="152" t="s">
        <v>141</v>
      </c>
      <c r="B72" s="152"/>
      <c r="C72" s="152"/>
      <c r="D72" s="130"/>
      <c r="E72" s="131" t="s">
        <v>134</v>
      </c>
      <c r="F72" s="130"/>
      <c r="G72" s="130"/>
      <c r="H72" s="130"/>
      <c r="I72" s="130"/>
      <c r="J72" s="133"/>
      <c r="K72" s="133"/>
      <c r="L72" s="130"/>
      <c r="M72" s="133"/>
      <c r="N72" s="133"/>
      <c r="O72" s="130"/>
      <c r="P72" s="130"/>
      <c r="Q72" s="130"/>
      <c r="R72" s="130"/>
      <c r="S72" s="130"/>
      <c r="T72" s="130"/>
      <c r="U72" s="130"/>
      <c r="V72" s="130"/>
      <c r="W72" s="130"/>
      <c r="X72" s="130"/>
      <c r="Y72" s="130"/>
      <c r="Z72" s="130"/>
    </row>
    <row r="73" spans="1:26" ht="13.5" thickBot="1" x14ac:dyDescent="0.25">
      <c r="A73" s="153"/>
      <c r="B73" s="153"/>
      <c r="C73" s="153"/>
      <c r="D73" s="130"/>
      <c r="E73" s="131" t="s">
        <v>135</v>
      </c>
      <c r="F73" s="130"/>
      <c r="G73" s="130"/>
      <c r="H73" s="130"/>
      <c r="I73" s="130"/>
      <c r="J73" s="92">
        <v>4.45</v>
      </c>
      <c r="K73" s="92">
        <v>4.3899999999999997</v>
      </c>
      <c r="L73" s="130"/>
      <c r="M73" s="92">
        <v>4.1500000000000004</v>
      </c>
      <c r="N73" s="129">
        <v>4.43</v>
      </c>
      <c r="O73" s="130"/>
      <c r="P73" s="130"/>
      <c r="Q73" s="130"/>
      <c r="R73" s="130"/>
      <c r="S73" s="130"/>
      <c r="T73" s="130"/>
      <c r="U73" s="130"/>
      <c r="V73" s="130"/>
      <c r="W73" s="130"/>
      <c r="X73" s="130"/>
      <c r="Y73" s="130"/>
      <c r="Z73" s="130"/>
    </row>
    <row r="74" spans="1:26" ht="13.5" customHeight="1" thickBot="1" x14ac:dyDescent="0.25">
      <c r="A74" s="153"/>
      <c r="B74" s="153"/>
      <c r="C74" s="153"/>
      <c r="D74" s="130"/>
      <c r="E74" s="132" t="s">
        <v>61</v>
      </c>
      <c r="F74" s="130"/>
      <c r="G74" s="130"/>
      <c r="H74" s="130"/>
      <c r="I74" s="130"/>
      <c r="J74" s="92">
        <v>0.4</v>
      </c>
      <c r="K74" s="92">
        <v>0.6</v>
      </c>
      <c r="L74" s="130"/>
      <c r="M74" s="92">
        <v>0.6</v>
      </c>
      <c r="N74" s="92">
        <v>0.52</v>
      </c>
      <c r="O74" s="130"/>
      <c r="P74" s="130"/>
      <c r="Q74" s="130"/>
      <c r="R74" s="130"/>
      <c r="S74" s="130"/>
      <c r="T74" s="130"/>
      <c r="U74" s="130"/>
      <c r="V74" s="130"/>
      <c r="W74" s="130"/>
      <c r="X74" s="130"/>
      <c r="Y74" s="130"/>
      <c r="Z74" s="130"/>
    </row>
    <row r="75" spans="1:26" ht="13.5" customHeight="1" thickBot="1" x14ac:dyDescent="0.25">
      <c r="A75" s="153"/>
      <c r="B75" s="153"/>
      <c r="C75" s="153"/>
      <c r="D75" s="130"/>
      <c r="E75" s="132" t="s">
        <v>125</v>
      </c>
      <c r="F75" s="130"/>
      <c r="G75" s="130"/>
      <c r="H75" s="130"/>
      <c r="I75" s="130"/>
      <c r="J75" s="130"/>
      <c r="K75" s="130"/>
      <c r="L75" s="130"/>
      <c r="M75" s="130"/>
      <c r="N75" s="130"/>
      <c r="O75" s="133"/>
      <c r="P75" s="133"/>
      <c r="Q75" s="133"/>
      <c r="R75" s="133"/>
      <c r="S75" s="133"/>
      <c r="T75" s="133"/>
      <c r="U75" s="133"/>
      <c r="V75" s="133"/>
      <c r="W75" s="133"/>
      <c r="X75" s="130"/>
      <c r="Y75" s="130"/>
      <c r="Z75" s="130"/>
    </row>
    <row r="76" spans="1:26" ht="13.5" customHeight="1" thickBot="1" x14ac:dyDescent="0.25">
      <c r="A76" s="153"/>
      <c r="B76" s="153"/>
      <c r="C76" s="153"/>
      <c r="D76" s="130"/>
      <c r="E76" s="132" t="s">
        <v>126</v>
      </c>
      <c r="F76" s="130"/>
      <c r="G76" s="130"/>
      <c r="H76" s="130"/>
      <c r="I76" s="130"/>
      <c r="J76" s="130"/>
      <c r="K76" s="130"/>
      <c r="L76" s="130"/>
      <c r="M76" s="130"/>
      <c r="N76" s="130"/>
      <c r="O76" s="134"/>
      <c r="P76" s="135"/>
      <c r="Q76" s="134"/>
      <c r="R76" s="134"/>
      <c r="S76" s="134"/>
      <c r="T76" s="134"/>
      <c r="U76" s="134"/>
      <c r="V76" s="134"/>
      <c r="W76" s="134"/>
      <c r="X76" s="130"/>
      <c r="Y76" s="130"/>
      <c r="Z76" s="130"/>
    </row>
    <row r="77" spans="1:26" ht="13.5" customHeight="1" thickBot="1" x14ac:dyDescent="0.25">
      <c r="A77" s="153"/>
      <c r="B77" s="153"/>
      <c r="C77" s="153"/>
      <c r="D77" s="130"/>
      <c r="E77" s="132" t="s">
        <v>127</v>
      </c>
      <c r="F77" s="130"/>
      <c r="G77" s="130"/>
      <c r="H77" s="130"/>
      <c r="I77" s="130"/>
      <c r="J77" s="130"/>
      <c r="K77" s="130"/>
      <c r="L77" s="130"/>
      <c r="M77" s="130"/>
      <c r="N77" s="130"/>
      <c r="O77" s="92">
        <v>29</v>
      </c>
      <c r="P77" s="92">
        <v>26</v>
      </c>
      <c r="Q77" s="92">
        <v>28</v>
      </c>
      <c r="R77" s="92">
        <v>20</v>
      </c>
      <c r="S77" s="92">
        <v>9</v>
      </c>
      <c r="T77" s="92">
        <v>24</v>
      </c>
      <c r="U77" s="92">
        <v>7</v>
      </c>
      <c r="V77" s="92">
        <v>61</v>
      </c>
      <c r="W77" s="92">
        <v>22</v>
      </c>
      <c r="X77" s="130"/>
      <c r="Y77" s="130"/>
      <c r="Z77" s="130"/>
    </row>
    <row r="78" spans="1:26" ht="13.5" customHeight="1" thickBot="1" x14ac:dyDescent="0.25">
      <c r="A78" s="153"/>
      <c r="B78" s="153"/>
      <c r="C78" s="153"/>
      <c r="D78" s="130"/>
      <c r="E78" s="132" t="s">
        <v>128</v>
      </c>
      <c r="F78" s="130"/>
      <c r="G78" s="130"/>
      <c r="H78" s="130"/>
      <c r="I78" s="130"/>
      <c r="J78" s="130"/>
      <c r="K78" s="130"/>
      <c r="L78" s="130"/>
      <c r="M78" s="130"/>
      <c r="N78" s="130"/>
      <c r="O78" s="102">
        <v>0.26900000000000002</v>
      </c>
      <c r="P78" s="103">
        <v>0.20100000000000001</v>
      </c>
      <c r="Q78" s="102">
        <v>0.161</v>
      </c>
      <c r="R78" s="102">
        <v>0.16200000000000001</v>
      </c>
      <c r="S78" s="102">
        <v>7.1999999999999995E-2</v>
      </c>
      <c r="T78" s="102">
        <v>0.20799999999999999</v>
      </c>
      <c r="U78" s="102">
        <v>4.5999999999999999E-2</v>
      </c>
      <c r="V78" s="102">
        <v>0.45900000000000002</v>
      </c>
      <c r="W78" s="102">
        <v>0.14699999999999999</v>
      </c>
      <c r="X78" s="130"/>
      <c r="Y78" s="130"/>
      <c r="Z78" s="130"/>
    </row>
    <row r="79" spans="1:26" x14ac:dyDescent="0.2">
      <c r="D79" s="4"/>
    </row>
    <row r="80" spans="1:26" x14ac:dyDescent="0.2">
      <c r="D80" s="4"/>
    </row>
  </sheetData>
  <dataConsolidate/>
  <mergeCells count="52">
    <mergeCell ref="A2:G2"/>
    <mergeCell ref="C19:G19"/>
    <mergeCell ref="C14:G14"/>
    <mergeCell ref="C9:G9"/>
    <mergeCell ref="C10:G10"/>
    <mergeCell ref="C11:G11"/>
    <mergeCell ref="C12:G12"/>
    <mergeCell ref="C13:G13"/>
    <mergeCell ref="C15:G15"/>
    <mergeCell ref="C16:G16"/>
    <mergeCell ref="C17:G17"/>
    <mergeCell ref="C18:G18"/>
    <mergeCell ref="C4:G4"/>
    <mergeCell ref="C5:G5"/>
    <mergeCell ref="C6:G6"/>
    <mergeCell ref="C7:G7"/>
    <mergeCell ref="A72:C78"/>
    <mergeCell ref="C23:G23"/>
    <mergeCell ref="C24:G24"/>
    <mergeCell ref="C25:G25"/>
    <mergeCell ref="C26:G26"/>
    <mergeCell ref="C27:G27"/>
    <mergeCell ref="C28:G28"/>
    <mergeCell ref="C29:G29"/>
    <mergeCell ref="C30:G30"/>
    <mergeCell ref="C31:G31"/>
    <mergeCell ref="C32:G32"/>
    <mergeCell ref="C33:G33"/>
    <mergeCell ref="C34:G34"/>
    <mergeCell ref="C35:G35"/>
    <mergeCell ref="C36:G36"/>
    <mergeCell ref="C49:G49"/>
    <mergeCell ref="C53:G53"/>
    <mergeCell ref="C37:G37"/>
    <mergeCell ref="C38:G38"/>
    <mergeCell ref="C39:G39"/>
    <mergeCell ref="C40:G40"/>
    <mergeCell ref="C41:G41"/>
    <mergeCell ref="C42:G42"/>
    <mergeCell ref="C43:G43"/>
    <mergeCell ref="C44:G44"/>
    <mergeCell ref="C45:G45"/>
    <mergeCell ref="C46:G46"/>
    <mergeCell ref="C47:G47"/>
    <mergeCell ref="C48:G48"/>
    <mergeCell ref="C50:G50"/>
    <mergeCell ref="C51:G51"/>
    <mergeCell ref="C52:G52"/>
    <mergeCell ref="C8:G8"/>
    <mergeCell ref="C20:G20"/>
    <mergeCell ref="C21:G21"/>
    <mergeCell ref="C22:G22"/>
  </mergeCells>
  <phoneticPr fontId="0" type="noConversion"/>
  <pageMargins left="0.75" right="0.75" top="1" bottom="1" header="0.5" footer="0.5"/>
  <pageSetup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workbookViewId="0"/>
  </sheetViews>
  <sheetFormatPr defaultRowHeight="12.75" x14ac:dyDescent="0.2"/>
  <cols>
    <col min="1" max="1" width="13.85546875" customWidth="1"/>
    <col min="2" max="2" width="47.85546875" style="118" customWidth="1"/>
    <col min="3" max="3" width="41.5703125" style="118" customWidth="1"/>
  </cols>
  <sheetData>
    <row r="1" spans="1:3" ht="15" x14ac:dyDescent="0.25">
      <c r="A1" s="125" t="s">
        <v>203</v>
      </c>
      <c r="B1" s="126" t="s">
        <v>204</v>
      </c>
      <c r="C1" s="127" t="s">
        <v>205</v>
      </c>
    </row>
    <row r="2" spans="1:3" ht="15" x14ac:dyDescent="0.25">
      <c r="A2" s="114" t="s">
        <v>144</v>
      </c>
      <c r="B2" s="115" t="s">
        <v>145</v>
      </c>
      <c r="C2" s="115" t="s">
        <v>146</v>
      </c>
    </row>
    <row r="3" spans="1:3" ht="15" x14ac:dyDescent="0.25">
      <c r="A3" s="114" t="s">
        <v>147</v>
      </c>
      <c r="B3" s="115" t="s">
        <v>148</v>
      </c>
      <c r="C3" s="115" t="s">
        <v>149</v>
      </c>
    </row>
    <row r="4" spans="1:3" ht="60" x14ac:dyDescent="0.25">
      <c r="A4" s="114" t="s">
        <v>150</v>
      </c>
      <c r="B4" s="115" t="s">
        <v>151</v>
      </c>
      <c r="C4" s="128" t="s">
        <v>208</v>
      </c>
    </row>
    <row r="5" spans="1:3" ht="45" x14ac:dyDescent="0.25">
      <c r="A5" s="114" t="s">
        <v>152</v>
      </c>
      <c r="B5" s="115" t="s">
        <v>153</v>
      </c>
      <c r="C5" s="128" t="s">
        <v>208</v>
      </c>
    </row>
    <row r="6" spans="1:3" ht="60" x14ac:dyDescent="0.25">
      <c r="A6" s="114" t="s">
        <v>154</v>
      </c>
      <c r="B6" s="115" t="s">
        <v>155</v>
      </c>
      <c r="C6" s="116" t="s">
        <v>156</v>
      </c>
    </row>
    <row r="7" spans="1:3" ht="45" x14ac:dyDescent="0.25">
      <c r="A7" s="114" t="s">
        <v>157</v>
      </c>
      <c r="B7" s="115" t="s">
        <v>158</v>
      </c>
      <c r="C7" s="128" t="s">
        <v>209</v>
      </c>
    </row>
    <row r="8" spans="1:3" ht="45" x14ac:dyDescent="0.25">
      <c r="A8" s="114" t="s">
        <v>159</v>
      </c>
      <c r="B8" s="115" t="s">
        <v>59</v>
      </c>
      <c r="C8" s="128" t="s">
        <v>208</v>
      </c>
    </row>
    <row r="9" spans="1:3" ht="38.25" x14ac:dyDescent="0.2">
      <c r="A9" t="s">
        <v>67</v>
      </c>
      <c r="B9" s="117" t="s">
        <v>160</v>
      </c>
      <c r="C9" s="116" t="s">
        <v>161</v>
      </c>
    </row>
    <row r="10" spans="1:3" ht="38.25" x14ac:dyDescent="0.2">
      <c r="A10" t="s">
        <v>68</v>
      </c>
      <c r="B10" s="117" t="s">
        <v>162</v>
      </c>
      <c r="C10" s="116" t="s">
        <v>161</v>
      </c>
    </row>
    <row r="11" spans="1:3" ht="38.25" x14ac:dyDescent="0.2">
      <c r="A11" t="s">
        <v>69</v>
      </c>
      <c r="B11" s="117" t="s">
        <v>163</v>
      </c>
      <c r="C11" s="116" t="s">
        <v>161</v>
      </c>
    </row>
    <row r="12" spans="1:3" ht="38.25" x14ac:dyDescent="0.2">
      <c r="A12" t="s">
        <v>70</v>
      </c>
      <c r="B12" s="117" t="s">
        <v>164</v>
      </c>
      <c r="C12" s="116" t="s">
        <v>161</v>
      </c>
    </row>
    <row r="13" spans="1:3" ht="38.25" x14ac:dyDescent="0.2">
      <c r="A13" t="s">
        <v>71</v>
      </c>
      <c r="B13" s="117" t="s">
        <v>165</v>
      </c>
      <c r="C13" s="116" t="s">
        <v>161</v>
      </c>
    </row>
    <row r="14" spans="1:3" ht="38.25" x14ac:dyDescent="0.2">
      <c r="A14" t="s">
        <v>72</v>
      </c>
      <c r="B14" s="117" t="s">
        <v>166</v>
      </c>
      <c r="C14" s="116" t="s">
        <v>161</v>
      </c>
    </row>
    <row r="15" spans="1:3" ht="38.25" x14ac:dyDescent="0.2">
      <c r="A15" t="s">
        <v>73</v>
      </c>
      <c r="B15" s="117" t="s">
        <v>167</v>
      </c>
      <c r="C15" s="116" t="s">
        <v>161</v>
      </c>
    </row>
    <row r="16" spans="1:3" ht="38.25" x14ac:dyDescent="0.2">
      <c r="A16" t="s">
        <v>74</v>
      </c>
      <c r="B16" s="117" t="s">
        <v>168</v>
      </c>
      <c r="C16" s="116" t="s">
        <v>161</v>
      </c>
    </row>
    <row r="17" spans="1:3" ht="38.25" x14ac:dyDescent="0.2">
      <c r="A17" t="s">
        <v>75</v>
      </c>
      <c r="B17" s="117" t="s">
        <v>169</v>
      </c>
      <c r="C17" s="116" t="s">
        <v>161</v>
      </c>
    </row>
    <row r="18" spans="1:3" ht="38.25" x14ac:dyDescent="0.2">
      <c r="A18" t="s">
        <v>142</v>
      </c>
      <c r="B18" s="117" t="s">
        <v>170</v>
      </c>
      <c r="C18" s="116" t="s">
        <v>156</v>
      </c>
    </row>
    <row r="19" spans="1:3" ht="25.5" x14ac:dyDescent="0.2">
      <c r="A19" t="s">
        <v>86</v>
      </c>
      <c r="B19" s="118" t="s">
        <v>143</v>
      </c>
      <c r="C19" s="118" t="s">
        <v>156</v>
      </c>
    </row>
    <row r="20" spans="1:3" ht="38.25" x14ac:dyDescent="0.2">
      <c r="A20" t="s">
        <v>88</v>
      </c>
      <c r="B20" s="118" t="s">
        <v>171</v>
      </c>
      <c r="C20" s="118"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   Quant_REPORT   </vt:lpstr>
      <vt:lpstr>Qual_REPORT</vt:lpstr>
      <vt:lpstr>Figures</vt:lpstr>
      <vt:lpstr>       DATA_IN       </vt:lpstr>
      <vt:lpstr>Codebook</vt:lpstr>
      <vt:lpstr>'       DATA_IN       '!Print_Area</vt:lpstr>
      <vt:lpstr>'   Quant_REPORT   '!Print_Area</vt:lpstr>
      <vt:lpstr>Figures!Print_Area</vt:lpstr>
    </vt:vector>
  </TitlesOfParts>
  <Company>IUCRC Evaluation Project @ NCSU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 C. McGowen</dc:creator>
  <cp:lastModifiedBy>Lindsey McGowen</cp:lastModifiedBy>
  <cp:lastPrinted>2018-07-05T16:04:47Z</cp:lastPrinted>
  <dcterms:created xsi:type="dcterms:W3CDTF">1997-03-17T17:35:29Z</dcterms:created>
  <dcterms:modified xsi:type="dcterms:W3CDTF">2026-05-13T20:04:53Z</dcterms:modified>
</cp:coreProperties>
</file>